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ramirez\Documents\1. SOPORTE TÉCNICO Y ADMINISTRATIVO\PLAN DE ACCIÓN DISTRITAL DE DISCAPACIDAD\7. Plan de Acción Final Dic 2017\"/>
    </mc:Choice>
  </mc:AlternateContent>
  <bookViews>
    <workbookView xWindow="0" yWindow="0" windowWidth="21930" windowHeight="9420"/>
  </bookViews>
  <sheets>
    <sheet name="PADD 2016-2020 (2)" sheetId="1" r:id="rId1"/>
  </sheets>
  <externalReferences>
    <externalReference r:id="rId2"/>
    <externalReference r:id="rId3"/>
  </externalReferences>
  <definedNames>
    <definedName name="_xlnm._FilterDatabase" localSheetId="0" hidden="1">'PADD 2016-2020 (2)'!$B$1:$AM$76</definedName>
    <definedName name="_Pilar_Eje">'[1]Validadores (2)'!$N$3:$N$5</definedName>
    <definedName name="Lineamientos">[2]ValidadoreS!$D$3:$D$6</definedName>
    <definedName name="Periodo">'[1]Validadores (2)'!$B$3:$B$5</definedName>
    <definedName name="Sector">'[1]Validadores (2)'!$BF$3:$BF$17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1" i="1" l="1"/>
  <c r="V68" i="1"/>
  <c r="V67" i="1"/>
  <c r="V65" i="1"/>
  <c r="V64" i="1"/>
  <c r="V63" i="1"/>
  <c r="V62" i="1"/>
  <c r="V61" i="1"/>
  <c r="AI39" i="1"/>
  <c r="AI38" i="1"/>
  <c r="AI32" i="1"/>
  <c r="AI30" i="1"/>
  <c r="AI29" i="1"/>
</calcChain>
</file>

<file path=xl/sharedStrings.xml><?xml version="1.0" encoding="utf-8"?>
<sst xmlns="http://schemas.openxmlformats.org/spreadsheetml/2006/main" count="1205" uniqueCount="569">
  <si>
    <t>Matriz de Seguimiento Políticas Públicas Poblacionales</t>
  </si>
  <si>
    <t>Política Pública</t>
  </si>
  <si>
    <t>Política_Pública_de_Discapacidad</t>
  </si>
  <si>
    <t>Entidad que diligencia</t>
  </si>
  <si>
    <t>Profesional que diligencia</t>
  </si>
  <si>
    <t>Fecha de entrega</t>
  </si>
  <si>
    <t>Periodo</t>
  </si>
  <si>
    <t xml:space="preserve">POLÍTICA PÚBLICA </t>
  </si>
  <si>
    <t>PLAN DE DESARROLLO DISTRITAL</t>
  </si>
  <si>
    <t>PRESUPUESTO ASOCIADO</t>
  </si>
  <si>
    <t>Estructura de la Política</t>
  </si>
  <si>
    <t>Acciones Priorizadas</t>
  </si>
  <si>
    <t>Responsable reporte de Ejecución de cada acción de las políticas</t>
  </si>
  <si>
    <t>Tiempo de ejecución de la acción</t>
  </si>
  <si>
    <t>Indicador por cada acción de política</t>
  </si>
  <si>
    <t>Seguimiento Indicador</t>
  </si>
  <si>
    <t>Identificación Fuente de Financiación</t>
  </si>
  <si>
    <t>Dimensiones</t>
  </si>
  <si>
    <t>Estrategia</t>
  </si>
  <si>
    <t>Lineamientos</t>
  </si>
  <si>
    <t>Acciones</t>
  </si>
  <si>
    <t>Importancia relativa de la acción (%)</t>
  </si>
  <si>
    <t>Sector Distrital
(Elegir sector al que reporta)</t>
  </si>
  <si>
    <t>Entidad del Distrito responsable del reporte de la ejecución</t>
  </si>
  <si>
    <t>Otro 
(Nivel Nacional, ONG, Sociedad Civil, por favor indicar el nombre)</t>
  </si>
  <si>
    <t>Contacto</t>
  </si>
  <si>
    <t>Teléfono</t>
  </si>
  <si>
    <t>Correo electrónico</t>
  </si>
  <si>
    <t>Fecha de inicio</t>
  </si>
  <si>
    <t>Fecha de finalización</t>
  </si>
  <si>
    <t>Nombre Indicador</t>
  </si>
  <si>
    <t>Fórmula de cálculo</t>
  </si>
  <si>
    <t>Meta 2017</t>
  </si>
  <si>
    <t>Meta 2018</t>
  </si>
  <si>
    <t>Meta 2019</t>
  </si>
  <si>
    <t>Meta 2020</t>
  </si>
  <si>
    <t>Resultado indicador año 1</t>
  </si>
  <si>
    <t>% de Avance Indicador año 1</t>
  </si>
  <si>
    <t>Resultado indicador año 2</t>
  </si>
  <si>
    <t>% de Avance Indicador año 2</t>
  </si>
  <si>
    <t>Resultado indicador año 3</t>
  </si>
  <si>
    <t>% de Avance Indicador año 3</t>
  </si>
  <si>
    <t>Resultado indicador año 4</t>
  </si>
  <si>
    <t>% de Avance Indicador año 4</t>
  </si>
  <si>
    <t>Pilar o Eje 
Plan de Desarrollo Distrital</t>
  </si>
  <si>
    <t xml:space="preserve">Programa
Plan de Desarrollo Distrital </t>
  </si>
  <si>
    <t>Proyectos Estratégicos 
Plan de Desarrollo Distrital</t>
  </si>
  <si>
    <t xml:space="preserve">Código del Proyecto 
</t>
  </si>
  <si>
    <t xml:space="preserve">Nombre del Proyecto
 (si Aplica)
</t>
  </si>
  <si>
    <t>Meta del Proyecto</t>
  </si>
  <si>
    <t xml:space="preserve">Presupuesto programado </t>
  </si>
  <si>
    <t>Porcentaje del presupuesto programado para las acciones
(0 a 100)</t>
  </si>
  <si>
    <t xml:space="preserve">Presupuesto ejecutado
</t>
  </si>
  <si>
    <t xml:space="preserve">Avances frente a la meta del Proyecto 
</t>
  </si>
  <si>
    <t>Observaciones</t>
  </si>
  <si>
    <t>_Desarrollo_capacidades_oportunidades</t>
  </si>
  <si>
    <t>_Bienestar</t>
  </si>
  <si>
    <t>Desarrollar_planes_programas_y_proyectos_para_la_promoción_de_la_inclusión_social_y_calidad_de_vida_de_las_personas_con_discapacidad_y_sus_familias.</t>
  </si>
  <si>
    <t>Incluir efectivamente 2.000 personas con discapacidad, en los entornos Productivo y Educativo, en articulación con los sectores público y privado.
(La efectividad hace referencia al acompañamiento que se realiza desde la SDIS para la disminución de barreras en el entorno, con el fin de garantizar la continuidad en el proceso, para educación seguimiento mensual por 6 meses y para productividad -empleabilidad y emprendimiento- seguimiento mensual por 3 meses)</t>
  </si>
  <si>
    <t>_Sector_Integración_Social</t>
  </si>
  <si>
    <t>Secretaría Integración Social</t>
  </si>
  <si>
    <t>Jenny Elizabeth Tibocha</t>
  </si>
  <si>
    <t>3279797 ext. 1238</t>
  </si>
  <si>
    <t>jtibocha@sdis.gov.co</t>
  </si>
  <si>
    <t xml:space="preserve">Número de personas con discapacidad incluidas efectivamente en el Distrito. </t>
  </si>
  <si>
    <t>Sumatoria de personas con discapacidad incluidas efectivamente/ Total de personas con discapacidad programadas</t>
  </si>
  <si>
    <t>_01_Pilar_Igualdad_de_Calidad_de_Vida</t>
  </si>
  <si>
    <t>_03_Igualdad_y_autonomía_para_una_Bogotá_incluyente</t>
  </si>
  <si>
    <t>_107_Por_una_ciudad_incluyente_y_sin_barreras</t>
  </si>
  <si>
    <t>Por Una Ciudad Incluyente y Sin Barreras</t>
  </si>
  <si>
    <t xml:space="preserve">Incrementar a 2.000 personas con discapacidad con procesos de inclusión efectivos en el Distrito </t>
  </si>
  <si>
    <t>Se aclara que en 2016 se incluyeron efectivamente un total de 26 personas con discapacidad en el entorno productivo; lo que quiere decir que en el periodo restante del Plan de Desarrollo Bogotá Mejor Para Todos, se deberán incluir 1974 personas.</t>
  </si>
  <si>
    <t>_Derecho_a_la_educación</t>
  </si>
  <si>
    <t xml:space="preserve">Proteger, garantizar y promocionar el disfrute efectivo del derecho a la educación de la población con discapacidad, por medio del mejoramiento de la Calidad y cobertura de la educación, la gratuidad y subsidios, en particular la educación para el trabajo, la educación superior y el uso de tecnologías, con garantía de accesibilidad y enseñanza comprensibleadaptada según las Necesidades Educativas Especiales NEE. </t>
  </si>
  <si>
    <t>Incluir efectivamente a niños, niñas y adolescentes con discapacidad, en el entorno Educativo, en articulación con el sector público.
(La efectividad hace referencia al acompañamiento que se realiza desde la SDIS al entorno educativo, para la disminución de barreras, con el fin de garantizar la continuidad mediante seguimientos mensuales por 6 meses)</t>
  </si>
  <si>
    <t>Porcentaje de niños, niñas y adolescentes con discapacidad incluidos efectivamente en el entorno educativo</t>
  </si>
  <si>
    <t>(Sumatoria de niños, niñas y adolescentes con discapacidad incluidos  efectivamente en el entorno educativo / Total de niños, niñas y adolescentes incluidos en en entorno educativo) * 100</t>
  </si>
  <si>
    <t>Gestión</t>
  </si>
  <si>
    <t>Esta actividad se incluye en el Plan de Acción para visibilizar el trabajo articulado entre la SDIS y la SED; no obstante, las personas que sean incluidas en esta actividad, serán contadas también en la meta anterior; es por ello que la actividad no tiene presupuesto específico.</t>
  </si>
  <si>
    <t>_Entorno_territorio_medio_ambiente</t>
  </si>
  <si>
    <t>_Sensibilización_y_formación_ciudadana</t>
  </si>
  <si>
    <t>Eliminar los estereotipos, prejuicios y las prácticas nocivas respecto a las personas con discapacidad, incluidos los que se basan en el género o la edad, en todos los ámbitos de la vida</t>
  </si>
  <si>
    <t>Vincular a 1500 servidores públicos en procesos de capacitación en competencias para la atención inclusiva a personas con discapacidad</t>
  </si>
  <si>
    <t>Número de servidores públicos vinculados en procesos de competencias para la atención inclusiva a personas con discapacidad.</t>
  </si>
  <si>
    <t>Sumatoria de servidores públicos vinculados en proceso de capacitación.</t>
  </si>
  <si>
    <t>Se aclara que en 2016 se capacitaron en competencias para la atención inclusiva de personas con discapacidad un total de 183 servidores públicos; lo que quiere decir que en el periodo restante del Plan de Desarrollo Bogotá Mejor Para Todos, se deberán capacitar 1.317 servidores.</t>
  </si>
  <si>
    <t>Garantizar_la_atención_integral_de_las_personas_con_discapacidad_que_se_encuentran_en_alto_grado_de_vulnerabilidad_o_necesidades_básicas_insatisfechas_mediante_programas_de_alimentación_apoyo_nutricional_y_terapéutico_salud_habilitación_rehabilitación_integral_educación_y_capacitación_laboral_en_forma_institucionalizada_o_externa_para_cualquier_etapa_del_ciclo_vital.</t>
  </si>
  <si>
    <t>Realizar seguimiento integral (nutrición y cumplimiento de criterios) al 100% de personas con discapacidad  que reciben apoyos alimentarios de la SDIS.</t>
  </si>
  <si>
    <t>Porcentaje de personas con discapacidad que reciben apoyos alimentarios, con seguimiento integral.</t>
  </si>
  <si>
    <t>Sumatoria de personas con discapacidad con seguimiento integral / Total de personas con discapacidad programadas para seguimiento * 100</t>
  </si>
  <si>
    <t>Realizar seguimiento al 100% de personas con discapacidad sin redes, cuidadores y cuidadoras que reciben apoyos alimentarios.</t>
  </si>
  <si>
    <t>El número de personas con discapacidad a las cuales el Proyecto Por Una Ciudad Incluyente y Sin Barreras de la SDIS les realiza el seguimiento integral, depende del número de personas con discapacidad que reciben apoyos alimentarios del Proyecto Bogotá Te Nutre de la SDIS.</t>
  </si>
  <si>
    <t>Propender_y_propugnar_por_la_calidad_en_la_prestación_de_servicios_e_instituciones_que_brinden_la_protección_y_atención_a_las_personas_con_discapacidad.</t>
  </si>
  <si>
    <t>Atender 3.289 personas con discapacidad en los servicios sociales del Proyecto Por Una Ciudad Incluyente y Sin Barreras</t>
  </si>
  <si>
    <t>Número de personas con discapacidad atendidas en los servicios sociales del Proyecto Por Una Ciudad Incluyente y Sin Barreras</t>
  </si>
  <si>
    <t>Sumatoria de personas con discapacidad atendidas en los servicios sociales.</t>
  </si>
  <si>
    <t>Atender 3.289 personas con discapacidad en centros crecer, centros de protección, centro renacer y centros integrarte.</t>
  </si>
  <si>
    <t>_Cultural_simbólica</t>
  </si>
  <si>
    <t>_Conocimiento_y_representaciones_de_la_discapacidad</t>
  </si>
  <si>
    <t>Impulsar_estrategias_formativas_investigativas_y_de_gestión_encaminadas_a_transformar_las_concepciones_imágenes_y_creencias_tanto_de_la_ciudadanía_en_general_como_de_las_PCD_sobre_la_discapacidad.</t>
  </si>
  <si>
    <t>Construir la línea base de percepción de barreras actitudinales con las cuales se encuentran las personas con discapacidad, y un sistema de seguimiento. Las acciones a realizar son:
2016: Estado del arte (5%)
2017: Metodología y Caracterización (25%)
2018: Línea Base (25%)
2019: Sistema de Seguimiento (25%)
2020: Resultados del seguimiento a la línea base inicial (20%)</t>
  </si>
  <si>
    <r>
      <t xml:space="preserve">Porcentaje de </t>
    </r>
    <r>
      <rPr>
        <sz val="11"/>
        <rFont val="Calibri Light"/>
        <family val="2"/>
        <scheme val="major"/>
      </rPr>
      <t>construcción de la línea base de barreras actitudinales y un sistema de seguimiento.</t>
    </r>
  </si>
  <si>
    <t>(Sumatoria de acciones realizadas / Total de acciones programadas) * 100</t>
  </si>
  <si>
    <t>Construir la línea base de percepción de barreras actitudinales y sistema de seguimiento</t>
  </si>
  <si>
    <t>Se aclara que en 2016 se avanzó en un 5%; lo que quiere decir que en el periodo restante del Plan de Desarrollo Bogotá Mejor Para Todos, se deberá cumplir con el 95%.</t>
  </si>
  <si>
    <t>_Desarrollo_de_la_productividad</t>
  </si>
  <si>
    <t>Formular_planes_y_programas_de_inclusión_laboral_de_las_personas_que_por_su_discapacidad_severa_no_puedan_ser_integrables_en_sistemas_de_producción_rentables_o_empleos_regulares_mediante_estrategias_protegidas_de_productividad_o_empleo_garantizando_en_cualquiera_de_las_formas_ingresos_dignos_y_en_las_condiciones_de_seguridad_social_que_correspondan_otorgando_a_sus_cuidadoras_y_cuidadores_y_sus_familias_las_posibilidades_de_intervenir_en_estos_procesos.</t>
  </si>
  <si>
    <t>Implementar y realizar seguimiento a la ruta diferencial de PcD con la elaboración contenidos de visualización en coordinación con la mesa de empleabilidad y productividad, para la visualización y posicionamiento de los programas desarrollados por la Secretaría Distrital de Desarrollo Económico</t>
  </si>
  <si>
    <t>_Sector_Desarrollo_Económico_Industria_y_Turismo</t>
  </si>
  <si>
    <t>Secretaría Desarrollo Económico</t>
  </si>
  <si>
    <r>
      <t>John Eduard Araujo Chaves</t>
    </r>
    <r>
      <rPr>
        <sz val="11"/>
        <color theme="1"/>
        <rFont val="Calibri Light"/>
        <family val="2"/>
        <scheme val="major"/>
      </rPr>
      <t xml:space="preserve"> </t>
    </r>
  </si>
  <si>
    <t>3693777 Ext 244</t>
  </si>
  <si>
    <t>jaraujo@desarrolloeconomico.gov.co</t>
  </si>
  <si>
    <t xml:space="preserve">
Porcentaje de implementación y seguimiento de la ruta diferencial PcD
</t>
  </si>
  <si>
    <r>
      <t xml:space="preserve">(Sumatoria de implementación y seguimiento realizados / Total de seguimiento e Implementación de la ruta diferencial de la PcD)*100
Pesos de cada uno:
Implementar la ruta en las 20 localdiades de la ciudad </t>
    </r>
    <r>
      <rPr>
        <b/>
        <sz val="11"/>
        <rFont val="Calibri Light"/>
        <family val="2"/>
        <scheme val="major"/>
      </rPr>
      <t>40%</t>
    </r>
    <r>
      <rPr>
        <sz val="11"/>
        <rFont val="Calibri Light"/>
        <family val="2"/>
        <scheme val="major"/>
      </rPr>
      <t xml:space="preserve">
Seguimiento a las 20 localidades </t>
    </r>
    <r>
      <rPr>
        <b/>
        <sz val="11"/>
        <rFont val="Calibri Light"/>
        <family val="2"/>
        <scheme val="major"/>
      </rPr>
      <t>60%</t>
    </r>
  </si>
  <si>
    <t>40%
Implementación</t>
  </si>
  <si>
    <t>20%
Seguimiento</t>
  </si>
  <si>
    <t>_05_Eje_transversal_Desarrollo_económico_basado_en_el_conocimiento</t>
  </si>
  <si>
    <t>_31_Fundamentar_el_Desarrollo_Económico_en_la_generación_y_uso_del_conocimiento_para_mejorar_la_competitividad_de_la_Ciudad_Región</t>
  </si>
  <si>
    <t>_164_Consolidación_del_ecosistema_de_emprendimiento_y_mejoramiento_de_la_productividad_de_las_mipymes</t>
  </si>
  <si>
    <t>Consolidación del ecosistema de emprendimiento y mejoramiento de la productividad de las Mipymes</t>
  </si>
  <si>
    <t>Apoyar la realización de 6 eventos de intermediación y comercialización empresarial</t>
  </si>
  <si>
    <t>Diseñar_e_implementar_planes_y_programas_integrales_de_empleo_que_garanticen_la_inclusión_laboral_de_las_familias_de_las_personas_con_discapacidad.</t>
  </si>
  <si>
    <r>
      <t xml:space="preserve">Prestación de servicios profesionales para capacitar en educación financiera. 
</t>
    </r>
    <r>
      <rPr>
        <sz val="10"/>
        <color indexed="49"/>
        <rFont val="Arial"/>
        <family val="2"/>
      </rPr>
      <t/>
    </r>
  </si>
  <si>
    <t xml:space="preserve">Personas con discapacidad  y/o cuidadores  (as ) capacitados en educacion financiera </t>
  </si>
  <si>
    <t>Sumatoria de Personas con discapacidad  y/o cuidadores  (as ) capacitados en educacion financiera 
2016: 8 Unidades. 2017: 63 Unidades. 2018: 50 Unidades. 2019: 40 Unidades. 2020 : 9 Unidades.</t>
  </si>
  <si>
    <t>Apoyar 170 unidades productivas en su proceso de formalización</t>
  </si>
  <si>
    <t>Formular_incentivar_y_desarrollar_planes_y_programas_que_promuevan_la_inclusión_laboral_de_las_personas_con_discapacidad_por_medio_de_la_regulación_normativa_que_comprometa_a_la_empresa_privada_y_pública_desde_la_perspectiva_de_responsabilidad_social_para_favorecer_la_vinculación_de_esta_población.</t>
  </si>
  <si>
    <t xml:space="preserve">Realizar un diagnóstico de los esquemas de regulación del Distrito en materia de desarrollo empresarial, que permita identificar reguladores, trámites y obstáculos en la creación y sostenibilidad de las empresas      
</t>
  </si>
  <si>
    <t xml:space="preserve"> Porcentaje de realización del documento de diagnóstico de los esquemas de regulación del Distrito en materia de desarrollo empresarial, que permita identificar reguladores, trámites y obstáculos en la creación y sostenibilidad de las empresas</t>
  </si>
  <si>
    <t>(Sumatoria de fases implementadas de la realización del documento de diagnóstico / Total de fases programadas del documento de diagnóstico )*100
2016: 0% de avance. 2017: 5% de avance. 2018: 55% de avance. 2019: 30% de avance. 2020 : 10% de avance.)</t>
  </si>
  <si>
    <t>Elaborar 1 documento propuesta de mejora regulatoria empresarial</t>
  </si>
  <si>
    <r>
      <t xml:space="preserve">Contratar la prestación de servicios de asistencia técnica a la medida para empresarios de la ciudad de Bogotá, de conformidad con las especificaciones y procesos definidos por la entidad.          
</t>
    </r>
    <r>
      <rPr>
        <sz val="10"/>
        <color indexed="49"/>
        <rFont val="Arial"/>
        <family val="2"/>
      </rPr>
      <t/>
    </r>
  </si>
  <si>
    <r>
      <t xml:space="preserve">Personas con discapacidad o cuidadoras  contratadas para la prestación de servicios de asistencia técnica a la medida para empresarios de la ciudad de Bogotá, de conformidad con las especificaciones y procesos definidos por la entidad.              </t>
    </r>
    <r>
      <rPr>
        <strike/>
        <sz val="11"/>
        <rFont val="Calibri Light"/>
        <family val="2"/>
        <scheme val="major"/>
      </rPr>
      <t/>
    </r>
  </si>
  <si>
    <t>Sumatoria de Personas con discapacidad o cuidadoras  contratadas  para la prestación de servicios de asistencia técnica a la medida para empresarios de la ciudad de Bogotá, de conformidad con las especificaciones y procesos definidos por la entidad
2016: 14 Unidades. 2017: 74 Unidades. 2018: 49 Unidades. 2019: 40 Unidades. 2020 : 23 Unidades.</t>
  </si>
  <si>
    <t>Fortalecer 200 unidades productivas con asistencia técnica a la medida</t>
  </si>
  <si>
    <t>Capacitar personas con discapacidad o cuidadores tenderos en el distrito capital en emprendimiento o educación financiera</t>
  </si>
  <si>
    <t xml:space="preserve">Persona con discapacidad o cuidadores tenderos que han sido Capacitados  en emprendimiento o educacion financiera. </t>
  </si>
  <si>
    <t>Sumatoria de  persona con discapacidad o cuidadores tenderos que han sido Capacitados  en emprendimiento o educacion finaciaera.
2016: 20 procesos. 2017: 60 procesos. 2018: 45 Procesos. 2019: 30 Procesos. 2020 : 10 Procesos.</t>
  </si>
  <si>
    <t xml:space="preserve">Implementar 165 procesos de formación y/o alistamiento financiero a empresarios del Distrito Capital. </t>
  </si>
  <si>
    <t>Velar y propugnar por el cumplimiento de las disposiciones legales existentes en materia de protección, atención, intervención, adaptación laboral (modificación y adaptación de puestos de trabajo acordes a las tecnologías existentes y grados de severidad de la discapacidad), reubicación temporal, reubicación definitiva, reconversión laboral y cambios de puestos de trabajo para las personas con discapacidad.</t>
  </si>
  <si>
    <t xml:space="preserve">Vincular laboralmente en el sector privado a personas con discapacidad </t>
  </si>
  <si>
    <t xml:space="preserve">Personas con discapacidad vinculadas laboralmente  en el sector privado 
</t>
  </si>
  <si>
    <t xml:space="preserve">Sumatoria de personas con discapacidad vinculadas laboralmente  en el sector privado </t>
  </si>
  <si>
    <t>_32_Generar_alternativas_de_ingreso_y_empleo_de_mejor_calidad</t>
  </si>
  <si>
    <t>_168_Potenciar_el_trabajo_decente_en_la_ciudad</t>
  </si>
  <si>
    <t>Potenciar el trabajo decente en la ciudad”</t>
  </si>
  <si>
    <t xml:space="preserve">Vincular 4250 personas laboralmente a través de los diferentes procesos de intermediación. </t>
  </si>
  <si>
    <t>Desarrollar planes y programas que garanticen la integración a los procesos regulares o específicos de formación para el trabajo y para la generación de empresa de la PCD y sus familias, que promueva su acceso al mundo laboral y su permanencia en el mismo. De forma complementaria, promover programas específicos para esta población que le permitan vincularse a las cadenas de producción y comercialización, teniendo en cuenta los respectivos territorios: urbano y rural.</t>
  </si>
  <si>
    <t xml:space="preserve">Dar orientación laboral a Personas con Discapacidad (PcD) por medio de talleres presenciales en competencias blandas y transversales por medio de la ruta de empleabilidad de la Agencia Pública de Empleo del Distrito. </t>
  </si>
  <si>
    <t>Porcentaje de PcD orientadas laboralmente por la Agencia Pública de Empleo del Distrito</t>
  </si>
  <si>
    <t>(sumatoria PcD orientadas laborlamente por la agencia de empleo / Total de PcD que asistieron a la Agencia de empleo)* 100</t>
  </si>
  <si>
    <t xml:space="preserve">Formar en competencias blandas y transversales 6.500 personas por medio de la Agencia Pública de Gestión y Colocación del Distrito. </t>
  </si>
  <si>
    <t xml:space="preserve">Ofrecer los programas de formación en competencias transversales y blandas, a las PcD que soliciten a través de los servicios que presta la Agencia de Empleo de Distrito.
</t>
  </si>
  <si>
    <t>Porcentaje de PcD fomadas en competencias transversales y blandas, que soliciten el servicio a través de la Agencia de Empleo de Distrito.</t>
  </si>
  <si>
    <r>
      <t>(sumatoria PcD formadas en competencias transversales y blandas por la agencia de empleo / Total de PcD que asistieron a la Agencia de empleo)</t>
    </r>
    <r>
      <rPr>
        <b/>
        <sz val="11"/>
        <rFont val="Calibri Light"/>
        <family val="2"/>
        <scheme val="major"/>
      </rPr>
      <t xml:space="preserve"> * 100</t>
    </r>
  </si>
  <si>
    <t>Diseñar Portafolio de programas de formación en competencias transversales ofrecidos por la SDDE y actualizarlo anualmente</t>
  </si>
  <si>
    <t>Desarrollar estrategias permanentes de sensibilización del mercado laboral para la contratación de PCD, orientadas tanto al sector público como privado</t>
  </si>
  <si>
    <t xml:space="preserve">Remitir a los empleadores las PcD que cumplen con los perfiles ocupacionales requeridos por estas.
</t>
  </si>
  <si>
    <t xml:space="preserve">Porcentaje de PcD remitidas a empleadores que cumplen con los perfiles solicitados a través de la Agencia de Empleo de Distrito.
</t>
  </si>
  <si>
    <t>(sumatoria PcD remitidas por la agencia de empleo / Total de PcD que que cumplen con los perfiles solicitados por las empreas a través la Agencia de empleo) * 100</t>
  </si>
  <si>
    <t>Remitir desde la agencia al menos 10.000 personas a empleadores que cumplan con los perfiles ocupacionales. De estas el 1% serán personas PcD</t>
  </si>
  <si>
    <t>Diseñar e implementar planes y programas integrales de empleo que garanticen la inclusión laboral de las familias de las personas con discapacidad.</t>
  </si>
  <si>
    <t xml:space="preserve">Realizar un informe técnico que de cuenta de los resultados de la intervención realizada por la Agencia de Empleo del Distrito para la PcD, en cada localidad.
 </t>
  </si>
  <si>
    <t>Numero de informes técnicos realizados que de cuenta de los resultados de la intervención realizada por la Agencia de Empleo del Distrito para la PcD, en cada localidad.</t>
  </si>
  <si>
    <t>Sumatoria de informes realizados por localidad</t>
  </si>
  <si>
    <t>Diseñar y poner en funcionamiento un instrumento de registro y consulta de beneficiarios de los distintos procesos de formación para el trabajo ofrecidos por el Distrito</t>
  </si>
  <si>
    <t>_Comunicación_e_información</t>
  </si>
  <si>
    <t>Promover_y_mantener_actualizado_el_registro_continuo_para_la_localización_y_caracterización_de_las_personas_con_discapacidad.</t>
  </si>
  <si>
    <r>
      <t xml:space="preserve">Tener en cuenta las personas con discapacidad como una variable positiva adicional para priorizar a los hogares que cumplan con los requisitos para el acceso al Programa Integral de Vivienda Efectiva -PIVE-. 
</t>
    </r>
    <r>
      <rPr>
        <b/>
        <sz val="11"/>
        <color theme="4"/>
        <rFont val="Calibri Light"/>
        <family val="2"/>
        <scheme val="major"/>
      </rPr>
      <t xml:space="preserve">
</t>
    </r>
  </si>
  <si>
    <t>_Sector_Hábitat</t>
  </si>
  <si>
    <t>Secretaría del Hábitat</t>
  </si>
  <si>
    <t>Edna Ruth Mendoza Alzate</t>
  </si>
  <si>
    <t>3581600 ext 1413</t>
  </si>
  <si>
    <t>emendozaa@habitatbogota.gov.co</t>
  </si>
  <si>
    <t>Porcentaje de hogares con personas con discapacidad priorizados que cumplen con los requisitos para el acceso a PIVE</t>
  </si>
  <si>
    <t>(Sumatoria de hogares con personas con discacidad  priorizadas / Total de hogares con personas con discapacidad que cumplan con los requisitos para el acceso al Programa Integral de Vivienda Efectiva -PIVE)*100</t>
  </si>
  <si>
    <t>eje transversal 1: Nuevo Ordenamiento Territoria</t>
  </si>
  <si>
    <t>30. Financiación para el Desarrollo Territorial</t>
  </si>
  <si>
    <t>163- Financiación para el desarrollo territorial</t>
  </si>
  <si>
    <t>Estructuración de instrumentos de financiación para el desarrollo territorial.
(Los planes, programas y proyectos de la SDHT están dirigidos a la comunidad en general e incorpora dentro de algunos de sus programas variables étnicas, diferenciales y de condición de vulnerabilidad para la focalización de los beneficiarios, en consideración con la dimensión de población relacionada. Sus proyectos se orientan a atender el conjunto de la población vulnerable y de menores ingresos, sin desconocer las necesidades de grupos poblacionales específicos. Razón por la cual no se asignan recursos especificos a la población con discapacidad)</t>
  </si>
  <si>
    <t xml:space="preserve">Apoyar la gestión de 80héctareas útil para la construcción de VIS útiles mediante la aplicación de instrumentos de financiación </t>
  </si>
  <si>
    <t>_Ciudadanía_activa</t>
  </si>
  <si>
    <t>_Derechos_a_la_participación_para_la_incidencia</t>
  </si>
  <si>
    <t>Promover_la_participación_para_el_fortalecimiento_de_la_autonomía_garantizando_la_capacidad_para_que_las_PCD_lideres_y_organizaciones_tomen_decisiones_informadas_de_manera_proactiva_tanto_en_los_escenarios_públicos_privados_como_en_los_familiares_e_individuales.</t>
  </si>
  <si>
    <t>Asesorar técnicamente la incorporación del enfoque diferencial en el marco de las actividades que se adelantan para la evaluación, la formulación, la implementación y el seguimiento del PIOEG.</t>
  </si>
  <si>
    <t>_Sector_Mujer</t>
  </si>
  <si>
    <t>Secretaría de la Mujer</t>
  </si>
  <si>
    <t>Elizabeth Castillo</t>
  </si>
  <si>
    <t>3169001 ext 1016</t>
  </si>
  <si>
    <t>ecastillo@sdmujer.gov.co</t>
  </si>
  <si>
    <t xml:space="preserve">Asesorías técnicas realizadas para transversalizar  el enfoque de género y diferencial   en la evaluación, formulación,  la implementación y el sseguimiento del PIOEG  </t>
  </si>
  <si>
    <t xml:space="preserve">Sumatoria del número de asesorías técnicas realizadas para transversalizar  el enfoque de género y diferencial   en la evaluación, formulación,  la implementación y el sseguimiento del PIOEG  </t>
  </si>
  <si>
    <t>1 Asesoria (Acta y/o documento soporte de la asesoría)</t>
  </si>
  <si>
    <t>_12_Mujeres_protagonistas__activas_y_empoderadas_en_el_cierre_de_brechas_de_género</t>
  </si>
  <si>
    <t>_129_Mujeres_protagonistas_activas_y_empoderadas</t>
  </si>
  <si>
    <t>Mujeres protagonistas, activas y empoderadas</t>
  </si>
  <si>
    <t xml:space="preserve">1. Formular  y acompañar técnicamente un plan de igualdad de oportunidades para su implementación. 
</t>
  </si>
  <si>
    <t>La Secretaría Distrital de la Mujer, no tiene su presupuesto desagregado ni por población ni por acción, por esta razón se informa el presupuesto programado por meta asociada según informe SEGPLAN (Cifras en millones de pesos)</t>
  </si>
  <si>
    <t xml:space="preserve">Desarrollar un Convenio para la promoción del derecho a una cultura libre de sexismo, racismo y otras formas discriminación y para visibilizar los derechos de las mujeres en sus diferencias y diversidades en el marco del Plan de Igualdad de Oportunidades para la Equidad de Género 
 </t>
  </si>
  <si>
    <t xml:space="preserve">
Sandra Medina Boada </t>
  </si>
  <si>
    <t>3169001 ext 1017</t>
  </si>
  <si>
    <t>smedina@sdmujer.gov.co</t>
  </si>
  <si>
    <t xml:space="preserve">Porcentaje de Convenio desarrollado para la promoción del derecho a una cultura libre de sexismo, racismo y otras formas discriminación y para visibilizar los derechos de las mujeres en sus diferencias y diversidades </t>
  </si>
  <si>
    <t>Sumatoria de fases de convenio desarrolladas / total de fases programadas del convenio)*100</t>
  </si>
  <si>
    <t xml:space="preserve">100% del convenio ejecutado </t>
  </si>
  <si>
    <t xml:space="preserve">2. Ejecutar 5 Proyectos con acciones afirmativas en el ejercicio de los derechos en el marco del PIOEG y DESC de las mujeres en su diversidad. 
</t>
  </si>
  <si>
    <t>Acompañar técnicamente El comité técnico distrital de Discapacidad y el Consejo y el Consejo Distrital de Discapacidad como espacios de participación Distrital que realizan acciones de seguimiento, evaluación y monitoreo a las políticas públicas, orientadas a los enfoques de la Política Pública de Mujeres y Equidad de Género</t>
  </si>
  <si>
    <t xml:space="preserve">Sandra Medina Boada </t>
  </si>
  <si>
    <t>3169001 ext 1018</t>
  </si>
  <si>
    <t xml:space="preserve">Número de instancias y espacios de participación asistidos técnicamente </t>
  </si>
  <si>
    <t>Sumatoria del número de instancias y espacios de participación a los cuales se les brindó asistencia técnica</t>
  </si>
  <si>
    <t>1 instancia</t>
  </si>
  <si>
    <t xml:space="preserve">4. Asesorar 10 instancias y espacios de participación Distrital que realizan acciones de seguimiento, evaluación y monitoreo a las políticas públicas. 
</t>
  </si>
  <si>
    <t xml:space="preserve">Realizar acciones que favorezcan el acceso y la participación de las mujeres con discapacidad auditiva en los servicios y acciones de la Secretaría Distrital de la Mujer, tales como interpretación en lengua de señas en los servicios  que presta la entidad y las demás actividades  de la SDMUJER ,  procesos de sensibilización y formación en lengua de señas  dirigidos a funcionarias y funcionarios  para lograr una comunicación asertiva cuando las mujeres lo requieran elaboración de piezas comunicativas, escritas, audio visuales, en lengua de señas,  
 Propias de la entidad, entre otras.
</t>
  </si>
  <si>
    <t>numero de sservicio de interpretación lengua de señas por numero de servicios  solicitados. Sensiblizaicones  programadas y realizadas</t>
  </si>
  <si>
    <t xml:space="preserve">s se servicios programados y realizado. Sumatoria de sensiblizaciones programadas y realizadas umatoria </t>
  </si>
  <si>
    <t xml:space="preserve">Fortalecer el ejercicio del derecho a la participación y representación de las mujeres con Discapacidad que hacen parte de instancias distritales y locales de participación, a través de procesos de información y sensibilización, en el marco del proyecto 1067 
</t>
  </si>
  <si>
    <t xml:space="preserve">Número de mujeres con discapacidad y cuidadoras participando  en procesos de información y sensibilización
</t>
  </si>
  <si>
    <t xml:space="preserve">Sumatoria  de mujeres   participantes  informadas y fortalecidas </t>
  </si>
  <si>
    <t>5. Fortalecer 500 mujeres  (300 para la DED) que participan en instancias Distritales.</t>
  </si>
  <si>
    <t>_Derecho_a_la_salud</t>
  </si>
  <si>
    <t>Garantizar_el_derecho_a_la_salud_en_términos_de_accesibilidad_acceso_atención_integral_oportuna_y_de_calidad_a_la_población_con_discapacidad_(PCD).</t>
  </si>
  <si>
    <t xml:space="preserve">Vincular 42 mil personas en situación de discapacidad a la Estrategia de Rehabilitación Basada en Comunidad (RBC) que active la ruta de su inclusión y el registro para la localización y caracterización. </t>
  </si>
  <si>
    <t>_Sector_Salud</t>
  </si>
  <si>
    <t>Secretaría de Salud</t>
  </si>
  <si>
    <t>Manuel Alfredo Gonzalez Mayorga</t>
  </si>
  <si>
    <t>ma1gonzalez@saludcpital.gov.co</t>
  </si>
  <si>
    <t xml:space="preserve">
Personas con discapacidad y sus cuidadores vinculados a la Estrategia de Rehabilitación Basada en Comunidad (RBC) que active la ruta de su inclusión y el registro para la localización y caracterización. </t>
  </si>
  <si>
    <t xml:space="preserve">Sumatoria de personas con  discapacidad  y cuidadores vinculados a la Estrategia de Rehabilitación Basada en Comunidad (RBC) y al registro de localización y caracterización activados en la ruta de su inclusión.
</t>
  </si>
  <si>
    <t>_09_Atención_integral_y_eficiente_en_salud</t>
  </si>
  <si>
    <t>_120_Atención_Integral_en_Salud_AIS</t>
  </si>
  <si>
    <t xml:space="preserve">Atención Integral en Salud </t>
  </si>
  <si>
    <t>Aumentar al 30% la cobertura en detección temprana de alteraciones relacionadas con condiciones crónicas, (Cardiovascular, Diabetes, EPOC, Cáncer)</t>
  </si>
  <si>
    <t xml:space="preserve">La actividad  contiene acciones en el plan de Salud Publica de Intervenciones Colectivas: 
*Cuidado para la salud de las familias con Personas con discapacidad con grupos priorizados ( Alta dependencia, dispositivos de asistencia, afectación psicosocial, diagnósticos tempranos y afectaciones crónicas asociadas).
*Estrategia Sintonizarte: Grupo de facilitadores en Socio-cuidado para escolares con Discapacidad.
*Acciones protectoras para trabajadores con discapacidad en las unidades de trabajo informal. 
*IPS Amigas de la inclusión (IAI) de RBC
*Red de Cuidadores que oreientan en prácticas de cuidado.
*Formación a Líderes de RBC para la promoción de la salud a población con discapacidad.  
*Constructores del  espacio Publico para la promoción de la salud.
*Desarrollo de  Capacidades a partir de la  corporalidad.
*Jornada de Cuidado, Discapacidad y Salud.
</t>
  </si>
  <si>
    <t xml:space="preserve">Realizar el registro para la localización y caracterización de personas con discapacidad en el D.C . </t>
  </si>
  <si>
    <t xml:space="preserve">
( Porcentaje de registros realizados de personas con discapacidad en las 20 localidades del D.C.)</t>
  </si>
  <si>
    <t xml:space="preserve">
(Sumatoria de personas  con discapacidad que ingresan al registro para la localización y caracterización en las 20 localidades/Total de Personas registradas en el registro  para la localización y caracterización en las 20 localidades) * 100</t>
  </si>
  <si>
    <t>A 2020 se implementan en el 100% de las localidades del Distrito Capital Intervenciones de vigilancia en salud pública.</t>
  </si>
  <si>
    <t xml:space="preserve">La actividad no cuenta con un presupuesto programado para las vigencias 2018, 2019 y 2020 por ser una acción que responde a la demanda de la población segun autoreconocimiento de la condición. De esta manera el presupuesto que aparece en la columna  corresponde al contratado por parte de la SDS con las subredes integradas de servicicios de salud en el primer año unicamente. 
Esta actividad incluye el fortalecimiento de estrategias para la identificación, registro y actualización de información de la caracterización de población con discapacidad residente en el D.C.,  a traves de Puntos fijos de registro en las 20 localidades de la ciudad, visitas institucionales, visitas domiciliarias, búsqueda activa Institucional. Adicionalmente aporta al Análisis de Situación en salud y calidad de vida, lo mismo que a la activación de rutas de inclusión en salud y otros sectores sociales. </t>
  </si>
  <si>
    <t>_Fomento_al_arte_y_la_cultura</t>
  </si>
  <si>
    <t>Apoyar iniciativas, procesos y prácticas culturales, artísticas y patrimoniales de la Población con Discapacidad  en el marco del Programa Distrital de Estímulos.</t>
  </si>
  <si>
    <t>_Sector_Cultura_Recreación_y_Deporte</t>
  </si>
  <si>
    <t>Secretaría de Cultura, Recreación y Deporte</t>
  </si>
  <si>
    <t xml:space="preserve">Angélica Maria Montoya </t>
  </si>
  <si>
    <t>327 48 50 Ext. 619</t>
  </si>
  <si>
    <t>angelica.montoya@scrd.gov.co</t>
  </si>
  <si>
    <t>Porcentaje de Iniciativas, procesos y prácticas culturales, artísticas y patrimoniales de la Población con Discapacidad apoyadas con estímulos</t>
  </si>
  <si>
    <t>(Sumatoria de Iniciativas, procesos y prácticas culturales, artísticas y patrimoniales de la Población con Discapacidad apoyadas con estímulos / Total de iniciativas, proceso y prácticas culturales artísticas y patrimoniales de la población con discapacidad que cumplen con los requisitos anuales para entregar apoyo)*100</t>
  </si>
  <si>
    <t>_03_Pilar_Construcción_de_Comunidad_y_Cultura_Ciudadana</t>
  </si>
  <si>
    <t>_25_Cambio_cultural_y_construcción_del_tejido_social_para_la_vida</t>
  </si>
  <si>
    <t>_157_Intervención_integral_en_territorios_y_poblaciones_priorizadas_a_través_de_cultura_recreación_y_deporte</t>
  </si>
  <si>
    <t xml:space="preserve"> Poblaciones diversas e interculturales</t>
  </si>
  <si>
    <t>Realizar 84 actividades dirigidas a grupos étnicos, sectores sociales y etarios</t>
  </si>
  <si>
    <t>Realizar Apoyo técnico y financiero al reconocimiento de la  participación activa en diversas actividades de la población con discapacidad</t>
  </si>
  <si>
    <t xml:space="preserve">Eventos Realizados de reconocmiento a organizaciones sociales  y  personas con discapacidad por promover o fomentar la participación y la cultura </t>
  </si>
  <si>
    <t>Sumatoria de Eventos Realizados de reconocmiento a organizaciones sociales  y  personas con discapacidad por promover o fomentar la participación y la cultura</t>
  </si>
  <si>
    <t>1 Actividad de Movilización y Visibilización (Gala)</t>
  </si>
  <si>
    <t>Garantizar el derecho a la participacion de las personas con limitaciones auditivas y de lenguaje por medio de la prestacion de servicio de interprete en los escenario de particpacion local y distrital</t>
  </si>
  <si>
    <t xml:space="preserve"> Porcentaje de Eventos de participacion que  cuentan  con  el servicio de interprete en las que asisten  personas con limitaciones auditivas y de lenguaje por medio de la prestacion de servicio de interprete en los escenario de particpacion local y distrital </t>
  </si>
  <si>
    <t>(Sumatoria de Eventos de participacion que  cuentan  con  el servicio de interprete en las que asisten  personas con limitaciones auditivas y de lenguaje por medio de la prestacion de servicio de interprete en los escenario de particpacion local y distrital / Total de eventos de participación que cumplen con los requisitos para ser apoyados por interprete )*100</t>
  </si>
  <si>
    <t xml:space="preserve">Promocionar y garantizar la educación para toda la vida, en el entendido que esta supone el derecho a la educación inicial, educación básica, media y secundaria, educación superior y educación para el trabajo. Para lo cual, es primordial tener en cuenta y reorganizar el sistema educativo de forma más integral incorporando la educación inicial y preescolar desde los tres  años y la articulación con la educación superior y el mundo del trabajo, con las adaptaciones necesarias para la población con discapacidad. </t>
  </si>
  <si>
    <t xml:space="preserve">Diseñar protocolos y guias pedagógicas para la atención a los estudiantes con discapacidad en el marco de la educación inclusiva </t>
  </si>
  <si>
    <t>_Sector_Educación</t>
  </si>
  <si>
    <t>Secretaría de Educación</t>
  </si>
  <si>
    <t>DIANA PATRICIA MARTINEZ GALLEGO</t>
  </si>
  <si>
    <t>dpmartinezg@educacionbogota.gov.co</t>
  </si>
  <si>
    <t xml:space="preserve">Protocolos y guias pedagógicas diseñadas según los lineamientos del MEN, dirigidos a la atención de estudiantes con discapacidad en el ámbito educativo </t>
  </si>
  <si>
    <t xml:space="preserve">Sumatoria de Protocolos y guias pedagógicas diseñadas según los lineamientos del MEN, dirigidos a la atención de estudiantes con discapacidad en el ámbito educativo </t>
  </si>
  <si>
    <r>
      <rPr>
        <b/>
        <sz val="11"/>
        <rFont val="Calibri Light"/>
        <family val="2"/>
        <scheme val="major"/>
      </rPr>
      <t>102</t>
    </r>
    <r>
      <rPr>
        <sz val="11"/>
        <rFont val="Calibri Light"/>
        <family val="2"/>
        <scheme val="major"/>
      </rPr>
      <t xml:space="preserve"> Insituciones educativas distritales cuentan con la caracterización de las prácticas pedagógicas dirigidas a estudiantes con discapacidad cognitiva, física, multiple y mental.
</t>
    </r>
    <r>
      <rPr>
        <b/>
        <sz val="11"/>
        <rFont val="Calibri Light"/>
        <family val="2"/>
        <scheme val="major"/>
      </rPr>
      <t>15</t>
    </r>
    <r>
      <rPr>
        <sz val="11"/>
        <rFont val="Calibri Light"/>
        <family val="2"/>
        <scheme val="major"/>
      </rPr>
      <t xml:space="preserve">  Insituciones educativas distritales distritales cuentan con la caracterización de las prácticas pedagógicas dirigidas a estudiantes con discapacidad sensorial (visual,  auditiva).
</t>
    </r>
    <r>
      <rPr>
        <b/>
        <sz val="11"/>
        <rFont val="Calibri Light"/>
        <family val="2"/>
        <scheme val="major"/>
      </rPr>
      <t>39</t>
    </r>
    <r>
      <rPr>
        <sz val="11"/>
        <rFont val="Calibri Light"/>
        <family val="2"/>
        <scheme val="major"/>
      </rPr>
      <t xml:space="preserve"> InstitucioneS educativas distritales caracterizadas en condiciones de accesibilidad para la atención educativa de estudiantes con discapacidad.</t>
    </r>
    <r>
      <rPr>
        <b/>
        <sz val="11"/>
        <color rgb="FF0070C0"/>
        <rFont val="Calibri Light"/>
        <family val="2"/>
        <scheme val="major"/>
      </rPr>
      <t xml:space="preserve"> </t>
    </r>
  </si>
  <si>
    <r>
      <rPr>
        <b/>
        <sz val="11"/>
        <rFont val="Calibri Light"/>
        <family val="2"/>
        <scheme val="major"/>
      </rPr>
      <t xml:space="preserve">100 </t>
    </r>
    <r>
      <rPr>
        <sz val="11"/>
        <rFont val="Calibri Light"/>
        <family val="2"/>
        <scheme val="major"/>
      </rPr>
      <t xml:space="preserve">IED con implementación de  protocolos y guias pedagógicas dirigidos a estudiantes con discapacidad.  </t>
    </r>
  </si>
  <si>
    <r>
      <rPr>
        <b/>
        <sz val="11"/>
        <rFont val="Calibri Light"/>
        <family val="2"/>
        <scheme val="major"/>
      </rPr>
      <t>200</t>
    </r>
    <r>
      <rPr>
        <sz val="11"/>
        <rFont val="Calibri Light"/>
        <family val="2"/>
        <scheme val="major"/>
      </rPr>
      <t xml:space="preserve"> IED con implementación de  protocolos y guias pedagógicas dirigidos a estudiantes con discapacidad. </t>
    </r>
  </si>
  <si>
    <r>
      <rPr>
        <b/>
        <sz val="11"/>
        <rFont val="Calibri Light"/>
        <family val="2"/>
        <scheme val="major"/>
      </rPr>
      <t>83</t>
    </r>
    <r>
      <rPr>
        <sz val="11"/>
        <rFont val="Calibri Light"/>
        <family val="2"/>
        <scheme val="major"/>
      </rPr>
      <t xml:space="preserve"> IED con implementación de  protocolos y guias pedagógicas dirigidos a estudiantes con discapacidad.</t>
    </r>
    <r>
      <rPr>
        <b/>
        <sz val="11"/>
        <color rgb="FF0070C0"/>
        <rFont val="Calibri Light"/>
        <family val="2"/>
        <scheme val="major"/>
      </rPr>
      <t xml:space="preserve">  </t>
    </r>
  </si>
  <si>
    <t>_06_Calidad_educativa_para_todos</t>
  </si>
  <si>
    <t>_115_Fortalecimiento_institucional_desde_la_gestión_pedagógica</t>
  </si>
  <si>
    <t>Oportunidades de Aprendizaje desde el Enfoque Diferencial</t>
  </si>
  <si>
    <t xml:space="preserve">
ATENCIÓN EDUCATIVA INTEGRAL PARA LOS ESTUDIANTES CON DISCAPACIDAD DESDE EL ENFOQUE DIFERENCIAL: 
100% De Instituciones Educativas acompañadas en la Implementación del modelo de Atención educativa integral ( lineamientos,  orientaciones pedagógicas,  organización del sistema de apoyos,  formación y dotación).
Atención de niños,  niñas,  adolescentes,  jóvenes y adultos con discapacidad por demanda,  garantizando el derecho a la educación.
</t>
  </si>
  <si>
    <t xml:space="preserve">Proteger, garantizar y promocionar el disfrute efectivo del derecho a la educación de la población con discapacidad, por medio del mejoramiento de la Calidad y cobertura de la educación, la gratuidad y subsidios, en particular la educación para el trabajo, la educación superior y el uso de tecnologías, con garantía de accesibilidad y enseñanza </t>
  </si>
  <si>
    <t xml:space="preserve">Fortalecer y disponer de los sistemas de apoyo pedagógicos que requieren las IED con estudiantes con discapacidad, para el disfrute del derecho a la educación: Docentes de apoyo pedagógico, interpretes de lengua de señas, guias iterpretes, modelos linguisticos, mediadores pedagógicos y auxiliares de enfermería. 
</t>
  </si>
  <si>
    <t>Instituciones Educativas del Distrito que cuentan con los sistemas de apoyo pedagógicos para la atención a estudiantes con discapacidad</t>
  </si>
  <si>
    <r>
      <t>Número de Instituciones Educativas del Distrito que cuentan con los sistemas de apoyo pedagógicos  / Número de Instituciones Educativas del Distrito que requieren sistemas de apoyo pedagógicos para la atención de estudiantes con discapacidad</t>
    </r>
    <r>
      <rPr>
        <b/>
        <sz val="11"/>
        <color rgb="FF0070C0"/>
        <rFont val="Calibri Light"/>
        <family val="2"/>
        <scheme val="major"/>
      </rPr>
      <t xml:space="preserve"> </t>
    </r>
  </si>
  <si>
    <r>
      <t xml:space="preserve">Contar con: 
Meta 1.    
</t>
    </r>
    <r>
      <rPr>
        <b/>
        <sz val="11"/>
        <rFont val="Calibri Light"/>
        <family val="2"/>
        <scheme val="major"/>
      </rPr>
      <t>197</t>
    </r>
    <r>
      <rPr>
        <sz val="11"/>
        <rFont val="Calibri Light"/>
        <family val="2"/>
        <scheme val="major"/>
      </rPr>
      <t xml:space="preserve"> IED con docentes de Apoyo pedagógico para orientar el proceso de educación inclusiva del 100% de estudiantes con discapacidad
Meta 2.  
</t>
    </r>
    <r>
      <rPr>
        <b/>
        <sz val="11"/>
        <rFont val="Calibri Light"/>
        <family val="2"/>
        <scheme val="major"/>
      </rPr>
      <t>27</t>
    </r>
    <r>
      <rPr>
        <sz val="11"/>
        <rFont val="Calibri Light"/>
        <family val="2"/>
        <scheme val="major"/>
      </rPr>
      <t xml:space="preserve"> IED con interpretes en lengua de señas, modelos linguisticos, guias interpretes y mediadores pedagógicos, para brindar los apoyos que requieren los estudiantes con discapacidad sensorial y múltiple de base sensorial
Meta 3. 
</t>
    </r>
    <r>
      <rPr>
        <b/>
        <sz val="11"/>
        <rFont val="Calibri Light"/>
        <family val="2"/>
        <scheme val="major"/>
      </rPr>
      <t>52</t>
    </r>
    <r>
      <rPr>
        <sz val="11"/>
        <rFont val="Calibri Light"/>
        <family val="2"/>
        <scheme val="major"/>
      </rPr>
      <t xml:space="preserve"> IED con Auxiliares de enfermería para brindar apoyos en ABC a los estudiantes con discapacidad según la demanda de la necesidades
</t>
    </r>
  </si>
  <si>
    <r>
      <t xml:space="preserve">Contar con: 
Meta 1. 
</t>
    </r>
    <r>
      <rPr>
        <b/>
        <sz val="11"/>
        <rFont val="Calibri Light"/>
        <family val="2"/>
        <scheme val="major"/>
      </rPr>
      <t>280</t>
    </r>
    <r>
      <rPr>
        <sz val="11"/>
        <rFont val="Calibri Light"/>
        <family val="2"/>
        <scheme val="major"/>
      </rPr>
      <t xml:space="preserve"> IED con docentes de Apoyo pedagógico para orientar el proceso de educación inclusiva del 100% de estudiantes con discapacidad
Meta 2.  
</t>
    </r>
    <r>
      <rPr>
        <b/>
        <sz val="11"/>
        <rFont val="Calibri Light"/>
        <family val="2"/>
        <scheme val="major"/>
      </rPr>
      <t>30</t>
    </r>
    <r>
      <rPr>
        <sz val="11"/>
        <rFont val="Calibri Light"/>
        <family val="2"/>
        <scheme val="major"/>
      </rPr>
      <t xml:space="preserve"> IED con interpretes en lengua de señas, modelos linguisticos, guias interpretes y mediadores pedagógicos, para brindar los apoyos que requieren los estudiantes con discapacidad sensorial y múltiple de base sensorial
Meta 3. 
</t>
    </r>
    <r>
      <rPr>
        <b/>
        <sz val="11"/>
        <rFont val="Calibri Light"/>
        <family val="2"/>
        <scheme val="major"/>
      </rPr>
      <t xml:space="preserve">68 </t>
    </r>
    <r>
      <rPr>
        <sz val="11"/>
        <rFont val="Calibri Light"/>
        <family val="2"/>
        <scheme val="major"/>
      </rPr>
      <t xml:space="preserve">IED con Auxiliares de enfermería para brindar apoyos en ABC a los estudiantes con discapacidad 
</t>
    </r>
  </si>
  <si>
    <r>
      <t xml:space="preserve">Contar con: 
Meta 1. 
</t>
    </r>
    <r>
      <rPr>
        <b/>
        <sz val="11"/>
        <rFont val="Calibri Light"/>
        <family val="2"/>
        <scheme val="major"/>
      </rPr>
      <t>320</t>
    </r>
    <r>
      <rPr>
        <sz val="11"/>
        <rFont val="Calibri Light"/>
        <family val="2"/>
        <scheme val="major"/>
      </rPr>
      <t xml:space="preserve"> IED con docentes de Apoyo pedagógico para orientar el proceso de educación inclusiva del 100% de estudiantes con discapacidad
Meta 2. 
</t>
    </r>
    <r>
      <rPr>
        <b/>
        <sz val="11"/>
        <rFont val="Calibri Light"/>
        <family val="2"/>
        <scheme val="major"/>
      </rPr>
      <t>33</t>
    </r>
    <r>
      <rPr>
        <sz val="11"/>
        <rFont val="Calibri Light"/>
        <family val="2"/>
        <scheme val="major"/>
      </rPr>
      <t xml:space="preserve"> IED con interpretes en lengua de señas, modelos linguisticos, guias interpretes y mediadores pedagógicos, para brindar los apoyos que requieren los estudiantes con discapacidad sensorial y múltiple de base sensorial, </t>
    </r>
    <r>
      <rPr>
        <b/>
        <sz val="11"/>
        <rFont val="Calibri Light"/>
        <family val="2"/>
        <scheme val="major"/>
      </rPr>
      <t xml:space="preserve">con incremento de acuerdo a la demanda </t>
    </r>
    <r>
      <rPr>
        <sz val="11"/>
        <rFont val="Calibri Light"/>
        <family val="2"/>
        <scheme val="major"/>
      </rPr>
      <t xml:space="preserve">
Meta 3. 
</t>
    </r>
    <r>
      <rPr>
        <b/>
        <sz val="11"/>
        <rFont val="Calibri Light"/>
        <family val="2"/>
        <scheme val="major"/>
      </rPr>
      <t xml:space="preserve">68 </t>
    </r>
    <r>
      <rPr>
        <sz val="11"/>
        <rFont val="Calibri Light"/>
        <family val="2"/>
        <scheme val="major"/>
      </rPr>
      <t>IED con Auxiliares de enfermería para brindar apoyos en ABC a los estudiantes con discapacidad,</t>
    </r>
    <r>
      <rPr>
        <b/>
        <sz val="11"/>
        <rFont val="Calibri Light"/>
        <family val="2"/>
        <scheme val="major"/>
      </rPr>
      <t xml:space="preserve"> con incremento de acuerdo a la demanda </t>
    </r>
    <r>
      <rPr>
        <sz val="11"/>
        <rFont val="Calibri Light"/>
        <family val="2"/>
        <scheme val="major"/>
      </rPr>
      <t xml:space="preserve">
</t>
    </r>
  </si>
  <si>
    <r>
      <t xml:space="preserve">Contar con: 
Meta 1. </t>
    </r>
    <r>
      <rPr>
        <b/>
        <sz val="11"/>
        <rFont val="Calibri Light"/>
        <family val="2"/>
        <scheme val="major"/>
      </rPr>
      <t>361</t>
    </r>
    <r>
      <rPr>
        <sz val="11"/>
        <rFont val="Calibri Light"/>
        <family val="2"/>
        <scheme val="major"/>
      </rPr>
      <t xml:space="preserve"> IED con docentes de Apoyo pedagógico para orientar el proceso de educación inclusiva del 100% de estudiantes con discapacidad
Meta 2. 
</t>
    </r>
    <r>
      <rPr>
        <b/>
        <sz val="11"/>
        <rFont val="Calibri Light"/>
        <family val="2"/>
        <scheme val="major"/>
      </rPr>
      <t>35</t>
    </r>
    <r>
      <rPr>
        <sz val="11"/>
        <rFont val="Calibri Light"/>
        <family val="2"/>
        <scheme val="major"/>
      </rPr>
      <t xml:space="preserve"> IED con interpretes en lengua de señas, modelos linguisticos, guias interpretes y mediadores pedagógicos, para brindar los apoyos que requieren los estudiantes con discapacidad sensorial y múltiple de base sensorial, </t>
    </r>
    <r>
      <rPr>
        <b/>
        <sz val="11"/>
        <rFont val="Calibri Light"/>
        <family val="2"/>
        <scheme val="major"/>
      </rPr>
      <t xml:space="preserve">con incremento de acuerdo a la demanda </t>
    </r>
    <r>
      <rPr>
        <sz val="11"/>
        <rFont val="Calibri Light"/>
        <family val="2"/>
        <scheme val="major"/>
      </rPr>
      <t xml:space="preserve">
Meta 3. 
</t>
    </r>
    <r>
      <rPr>
        <b/>
        <sz val="11"/>
        <rFont val="Calibri Light"/>
        <family val="2"/>
        <scheme val="major"/>
      </rPr>
      <t xml:space="preserve">68 </t>
    </r>
    <r>
      <rPr>
        <sz val="11"/>
        <rFont val="Calibri Light"/>
        <family val="2"/>
        <scheme val="major"/>
      </rPr>
      <t xml:space="preserve">IED con Auxiliares de enfermería para brindar apoyos en ABC a los estudiantes con discapacidad, </t>
    </r>
    <r>
      <rPr>
        <b/>
        <sz val="11"/>
        <rFont val="Calibri Light"/>
        <family val="2"/>
        <scheme val="major"/>
      </rPr>
      <t xml:space="preserve">con incremento de acuerdo a la demanda </t>
    </r>
    <r>
      <rPr>
        <sz val="11"/>
        <rFont val="Calibri Light"/>
        <family val="2"/>
        <scheme val="major"/>
      </rPr>
      <t xml:space="preserve">
</t>
    </r>
  </si>
  <si>
    <t xml:space="preserve">Promover campañas de sensibilización en la comunidad educativa para: transformar los imaginarios existentes y lograr la igualdad material y la no discriminación en los procesos de integración educativa de la población con discapacidad. </t>
  </si>
  <si>
    <t xml:space="preserve">Realizar procesos de formación y sensibilización con actores educativos para avanzar en la transformación de imaginarios respecto a la discapacidad y fortalecer los procesos de educación inclusiva.  </t>
  </si>
  <si>
    <t>Porcentaje de actores educativos, en educación inclusiva, formados y sensibilizados para la transformación de imaginarios  y la eliminación de barreras en el ámbito educativo.</t>
  </si>
  <si>
    <t>(Sumatoria de actores educativos, en educación inclusiva, formados y sensibilizados para la transformación de imaginarios  y la eliminación de barreras en el ámbito educativo / Total de actores priorizados para procesos de formación y sensibilización)*100</t>
  </si>
  <si>
    <r>
      <rPr>
        <b/>
        <sz val="11"/>
        <rFont val="Calibri Light"/>
        <family val="2"/>
        <scheme val="major"/>
      </rPr>
      <t>50%</t>
    </r>
    <r>
      <rPr>
        <sz val="11"/>
        <rFont val="Calibri Light"/>
        <family val="2"/>
        <scheme val="major"/>
      </rPr>
      <t xml:space="preserve">  de docentes de apoyo participes de procesos de formación en metodologías, estrategias pedagógicas y sensibilización,para la transformación de imaginarios respecto a la discapacidad, así cómo para para el fortalecimiento de la atención en el marco de  la educación inclusiva.
32 IED con formación dirigida a familias para el fortalecimiento de la atención de estudiantes con Discapacidad</t>
    </r>
    <r>
      <rPr>
        <sz val="11"/>
        <color rgb="FF0070C0"/>
        <rFont val="Calibri Light"/>
        <family val="2"/>
        <scheme val="major"/>
      </rPr>
      <t xml:space="preserve"> ok</t>
    </r>
    <r>
      <rPr>
        <sz val="11"/>
        <rFont val="Calibri Light"/>
        <family val="2"/>
        <scheme val="major"/>
      </rPr>
      <t xml:space="preserve"> </t>
    </r>
  </si>
  <si>
    <r>
      <rPr>
        <b/>
        <sz val="11"/>
        <rFont val="Calibri Light"/>
        <family val="2"/>
        <scheme val="major"/>
      </rPr>
      <t>80%</t>
    </r>
    <r>
      <rPr>
        <sz val="11"/>
        <rFont val="Calibri Light"/>
        <family val="2"/>
        <scheme val="major"/>
      </rPr>
      <t xml:space="preserve">  de docentes de apoyo participes de procesos de formación en metodologías, estrategias pedagógicas y sensibilización,para la transformación de imaginarios respecto a la discapacidad, así cómo para para el fortalecimiento de la atención en el marco de  la educación inclusiva.
251 IED con formación dirigida a familias para el fortalecimiento de la atención de estudiantes con Discapacidad</t>
    </r>
  </si>
  <si>
    <r>
      <rPr>
        <b/>
        <sz val="11"/>
        <rFont val="Calibri Light"/>
        <family val="2"/>
        <scheme val="major"/>
      </rPr>
      <t>100%</t>
    </r>
    <r>
      <rPr>
        <sz val="11"/>
        <rFont val="Calibri Light"/>
        <family val="2"/>
        <scheme val="major"/>
      </rPr>
      <t xml:space="preserve">  de docentes de apoyo participes de procesos de formación en metodologías, estrategias pedagógicas y sensibilización,para la transformación de imaginarios respecto a la discapacidad, así cómo para para el fortalecimiento de la atención en el marco de  la educación inclusiva.
100  IED con formación dirigida a familias para el fortalecimiento de la atención de estudiantes con Discapacidad</t>
    </r>
  </si>
  <si>
    <t>Mantener el 100% de la meta</t>
  </si>
  <si>
    <t>N.A</t>
  </si>
  <si>
    <t>PESUPUESTO INCORPORADO EN LA ACTIVIDAD 1</t>
  </si>
  <si>
    <t xml:space="preserve">Brindar dotaciones pedagógicas a los colegios que cuenten con estudiantes con discapacidad  para garantizar su acceso y permanencia </t>
  </si>
  <si>
    <t>Instituciones Educativas Distritales dotadas de elementos que garantizan el acceso y permanencia de estudiantes con discapacidad.</t>
  </si>
  <si>
    <t>Sumatoria Instituciones Educativas con estudiantes con discapacidad/ Sumatoria de Instituciones Educativas Distritales dotadas de elementos que garantizan el acceso y permanencia de estudiantes con discapacidad.</t>
  </si>
  <si>
    <t>109 IED con soluciones interactivas
55 IED con sillas y mesas ajustables
10 IED con teclados braille de alto contraste
20 IED con líneas braille
20 IED con maquinas inteligentes de lectura 
18 IED con maquinas perkins smart
20 IED con calculadoras parlante
10 IED con maquinas termofon
11 IED con impresora braille</t>
  </si>
  <si>
    <t>383 IED con compendios bibliograficos de enfoque diferencial
1 aula de música con instrumentos para estudiantes con discapacidad auditiva 
1 renovación de taller para el fortalecimiento de habilidades ocupacionales 
Identificación de necesidades de adaptaciones a sillas y mesas de aula para estudiantes con discapacidad física 
Identificación de necesidades de ajustes razonables para movilidad de estudiantes con discapacidad física 
15 plataformas Salva Escalera</t>
  </si>
  <si>
    <t>Gestión de dotaciones para las nuevas IED que atienden estudiantes con discapacidad.
Gestión de ajustes razonables para la participación de estudiantes con discapacidad en el escenario educativo</t>
  </si>
  <si>
    <t xml:space="preserve">INVERSIÓN DE EXCEDENTES FINANCIEROS DE COOPERATIVAS </t>
  </si>
  <si>
    <t>_Fortalecimiento_institucional</t>
  </si>
  <si>
    <t>Promover y optimizar los mecanismos tanto de actuación, como de evaluación de la gestión de las instituciones que participan en el Sistema Distrital de Discapacidad. Así mismo fortalecer el trabajo coordinado entre las instituciones y las organizaciones en los niveles Distrital y local.</t>
  </si>
  <si>
    <r>
      <t xml:space="preserve">Elaborar un documento técnico de recomendaciones  para la reformulacion de la PPDD  con el Sistema Distrital de Discapacidad </t>
    </r>
    <r>
      <rPr>
        <b/>
        <sz val="11"/>
        <color indexed="8"/>
        <rFont val="Calibri Light"/>
        <family val="2"/>
        <scheme val="major"/>
      </rPr>
      <t xml:space="preserve">
</t>
    </r>
  </si>
  <si>
    <t>Documento elaborado con el
Diseño de la propuesta de reformulación de la Política Pública Distrital de Discapacidad</t>
  </si>
  <si>
    <t xml:space="preserve">Un Documento con recomendaciones para la reformulación de la Política Pública de Discapacidad para el Distrito Capital </t>
  </si>
  <si>
    <t>1 Documento  con el
Diseño de la propuesta de reformulación de la Política Pública Distrital de Discapacidad</t>
  </si>
  <si>
    <t xml:space="preserve">Definir con el Sistema Distrital de Discapacidad la propuesta metodologica para el proceso de reformulación de la Política Pública Distrital de Discapacidad </t>
  </si>
  <si>
    <t xml:space="preserve"> Crear una instancia de carácter central en la estructura orgánica del Distrito que visibilice la función de la administración y sea el determinante desde el ejecutivo Distrital, de la coordinación de las acciones transversales de la política y de los procesos intersectoriales de ejecución de la misma, así como la instancia de interlocución de la administración con las organizaciones sociales de discapacidad del Distrito, en función de sus problemáticas estructurales y de su desarrollo organizacional. </t>
  </si>
  <si>
    <t>Desarrollar las acciones administrativas para garantizar la operación de la Secretaría Técnica Distrital de Discapacidad (STDD)</t>
  </si>
  <si>
    <r>
      <t xml:space="preserve">Secretaría Técnica Distrital de Discapacidad (STDD) en operación permanente  </t>
    </r>
    <r>
      <rPr>
        <b/>
        <sz val="11"/>
        <color rgb="FF0070C0"/>
        <rFont val="Calibri Light"/>
        <family val="2"/>
        <scheme val="major"/>
      </rPr>
      <t/>
    </r>
  </si>
  <si>
    <r>
      <t xml:space="preserve">Secretaría Técnica Distrital de Discapacidad (STDD) en operación permanente </t>
    </r>
    <r>
      <rPr>
        <i/>
        <sz val="11"/>
        <color rgb="FF0070C0"/>
        <rFont val="Calibri Light"/>
        <family val="2"/>
        <scheme val="major"/>
      </rPr>
      <t xml:space="preserve"> </t>
    </r>
  </si>
  <si>
    <t xml:space="preserve">1 Secretaría Técnica Distrital de Discapacidad (STDD) en operación permanente </t>
  </si>
  <si>
    <t>Garantizar la operación de la STDD mediante la disposición de los recursos técnicos y adminsitrativos necesarios</t>
  </si>
  <si>
    <t>Garantizar_que_las_PCD_sus_familias_y_cuidadoras_y_cuidadores_incidan_tanto_en_definiciones_sobre_las_condiciones_sociales_que_quieren_transformar_como_en_las_maneras_para_hacerlo.</t>
  </si>
  <si>
    <t>Brindar asesoria técnica a organizaciones de personas con discapacidad en espacios y procesos de participación.</t>
  </si>
  <si>
    <t>_Sector_Gobierno</t>
  </si>
  <si>
    <t>Instituto Distrital de la Participación y Acción Comunal - IDPAC</t>
  </si>
  <si>
    <t>Sandra Lucia Suárez</t>
  </si>
  <si>
    <t xml:space="preserve"> 2417930 EXT 51186</t>
  </si>
  <si>
    <t>slsuarez@participacionbogota.gov.co</t>
  </si>
  <si>
    <t>Número de organizaciones de PcD asesoradas en espacios y procesos de participación</t>
  </si>
  <si>
    <t>Sumatoria de organizaciones de PcD asesoradas en espacios y procesos de participación</t>
  </si>
  <si>
    <t>_07_Eje_transversal_Gobierno_Legítimo_fortalecimiento_local_y_eficiencia</t>
  </si>
  <si>
    <t xml:space="preserve">45-Gobernanza e influencia local, regional e internacional </t>
  </si>
  <si>
    <t xml:space="preserve">196 - Fortalecimiento local, gobernabilidad, gobernanza y participación ciudadana </t>
  </si>
  <si>
    <t>Fortalecimiento a las Organizaciones Para la Participación Incidente en la Ciudad</t>
  </si>
  <si>
    <t xml:space="preserve">Fortalecer 50 organizaciones sociales de población con discapacidad en espacios y procesos de participación </t>
  </si>
  <si>
    <t>El presupuesto programado corresponde al total del proyecto, que incluye otra metas no solo asesorar organizaciones y/o procesos de personas con discapacidad*Sus familias, cuidadores/cuidadoras</t>
  </si>
  <si>
    <t>Desarrollar procesos de formación a las organizaciones y/o procesos de personas con discapacidad</t>
  </si>
  <si>
    <t> 2417930 EXT 51186</t>
  </si>
  <si>
    <t>Porcentaje de organizaciones y/o procesos de personas con discapacidad beneficiados por procesos de formación.</t>
  </si>
  <si>
    <t>(Sumatoria de las organizaciones y/o procesos que se beneficiaron de pocesos de formación /Total de organizaciones y/o procesos de personas con discapacidad que solicitaron procesos de formación)*100</t>
  </si>
  <si>
    <t>Formar 10.000 Ciudadanos en los Procesos de Participación</t>
  </si>
  <si>
    <t>N.D</t>
  </si>
  <si>
    <t>El presupuesto asignado se reportará según lo ejecutado, dado que es una atención que se brinda por demanda. y hasta el final de la vigencia se sabe cuanto del presupuesto se destino a la formación de organizaciones y/o procesos de personas con discapacidad**Sus familias, cuidadores/cuidadoras
El presupuesto programado corresponde al total del proyecto, que incluye otra metas no solo formar organizaciones y/o procesos de personas con discapacidad</t>
  </si>
  <si>
    <t>Desarrollar programas de promoción de emprendimiento y crecimiento empresarial, de atención especifica en el tema diseñado para la población con discapacidad, según sus características de desarrollo y competitividad.</t>
  </si>
  <si>
    <t xml:space="preserve">Asignar modulos en empresas públicas y/o privadas para la venta de productos, a personas vendedores informales con discapacidad. </t>
  </si>
  <si>
    <t>Instituto para la Economía Social-IPES</t>
  </si>
  <si>
    <t>Clarisa Díaz García</t>
  </si>
  <si>
    <t>chdiazg@ipes.gov.co</t>
  </si>
  <si>
    <t>Vendedores informales con discapacidad, con alternativa comercial asignada.</t>
  </si>
  <si>
    <t>Sumatoria de vendedores informales con discapacidad  con alternativas asignadas/Numero de alternativas proyectadas a asignar en el cuatrienio.</t>
  </si>
  <si>
    <t xml:space="preserve"> Oportunidades de generación de ingresos para vendedores informales</t>
  </si>
  <si>
    <t>Atender el 3% de la meta programada del cuatrienio (1.200) de este proyecto de inversión siempre y cuando sean vendedores informales que ejercen su actividad económia en el espacio público y que esten inscritos en el registro individual de vendedores informales -RIVI</t>
  </si>
  <si>
    <t>Acompañamiento de vendedores informales con discapacidad para el desarrollo de competencias en emprendimiento y/o  fortalecimiento empresarial</t>
  </si>
  <si>
    <t xml:space="preserve"> Vendedores informales con discapacidad, acompañados en el desarrollo de competencias en emprendimiento y/o fortalecimiento empresarial.</t>
  </si>
  <si>
    <t>Número de vendedores informales con discapacidad, atendidos  en  programas de emprendimiento y/o fortalecimiento  /Número de vendedores informales con discapacidad, proyectadas a atender en programas emprendimiento y fortalecimiento en el cuatrienio</t>
  </si>
  <si>
    <t>Formar personas con discapacidad que ejercen actividades de la economía informal en competencias para el trabajo.</t>
  </si>
  <si>
    <t>Vincular a personas con discapacidad que ejercen actividades de economía informal a programas de formación.</t>
  </si>
  <si>
    <t>Número de personas con discapacidad vinculadas a programas de formación para el trabajo/Numero de personas proyectadas a vincular en el cuatrienio</t>
  </si>
  <si>
    <t>Formación e inserción laboral</t>
  </si>
  <si>
    <t>Atender el 3% de la meta programada del cuatrienio (2.150) siempre y cuando sean personas que ejercen actividaes de la economía informal en el espacio publico y que esten inscritos en el registro individual de vendedores informales -RIVI</t>
  </si>
  <si>
    <t>Formular, incentivar y desarrollar planes y programas que promuevan la inclusión laboral de las personas con discapacidad, por medio de la regulación normativa que comprometa a la empresa privada y pública desde la perspectiva de responsabilidad social para favorecer la vinculación de esta población.</t>
  </si>
  <si>
    <t xml:space="preserve">Formar personas  con discapacidad que ejercen actividades de la economía informal a través de alianzas para el empleo </t>
  </si>
  <si>
    <t>Formar vendedoras informales con discapacidad a través de alianzas para el empleo, de acuerdo a las necesidades del mercado laboral de Bogotá</t>
  </si>
  <si>
    <t>Sumatoria de vendedores informales con discapacidad, formadas a través de alianzas para el empleo/Numero de personas proyectadas a formar en el cuatrienio</t>
  </si>
  <si>
    <t>Atender el 3% de la meta programada del cuatrienio (1.000) siempre y cuando sean personas que ejercen actividaes de la economía informal en el espacio publico y que esten inscritos en el registro individual de vendedores informales -RIVI</t>
  </si>
  <si>
    <t>Propugnar por la inclusión del tema de desarrollo y fortalecimiento de competencias en el marco de la formación para el trabajo y educación superio</t>
  </si>
  <si>
    <t xml:space="preserve">Asignar alternativas comerciales  transitorias en puntos comerciales, quioscos, puntos de encuentro  y Zonas de Aprovechamiento Económico Reguladas Temporales -ZAERT a población mayor de 60 años </t>
  </si>
  <si>
    <t>Alternativas comerciales asignadas a vendedores informales con discapacidad.</t>
  </si>
  <si>
    <t>Número de alternativas comerciales asignadas en puntos comerciales, quioscos, puntos de encuentro y ZAERT a vendedores informales con discapacidad /Numero de alternativas proyectadas a asignar en el cuatrienio</t>
  </si>
  <si>
    <t>Generación de alternativas comerciales transitorias</t>
  </si>
  <si>
    <t>Atender el 3% de la meta programada del cuatrienio (3.000) siempre y cuando sean vendedores infomrales que ejercen su actividad económica en el espacio públco y que esten inscritos en el registro individual de vendedores informales -RIVI</t>
  </si>
  <si>
    <t>Asignar alternativas comerciales  transitorias en Ferias Comerciales a vendedores informales con discapacidad.</t>
  </si>
  <si>
    <t>Número de alternativas comerciales asignadas en Ferias Comerciales  a vendedores informales con discapacidad /Numero de alternativas proyectadas a asignar en el cuatrienio</t>
  </si>
  <si>
    <t>_Turismo_recreación_y_deporte</t>
  </si>
  <si>
    <t xml:space="preserve">Diseñar y ejecutar actividades recreativas orientadas al desarrollo de hábitos de vida saludable para las PcD, promoción de la actividad física y fortalecimiento de habilidades para la vida, acorde a las condiciones y características específicas de los usuarios, las actividades son: 1. Activación Sin Límites    2. Gimnasio Incluyente     3. Celebración del Mes de la Personas con Discapacidad   4. Recreación Familiar  5.  Zonas Sensibles   6. Recreolympiadas  7. Eco Aventuras. </t>
  </si>
  <si>
    <t>Inst. Dist. de Recreación y Deporte - IDRD</t>
  </si>
  <si>
    <t>María del Amparo Wiswell</t>
  </si>
  <si>
    <t>6605400 ext 1080</t>
  </si>
  <si>
    <t>amparo.wiswell@idrd.gov.co</t>
  </si>
  <si>
    <t xml:space="preserve"> Actividades recreativas diseñadas y ejecutadas, orientadas al desarrollo de hábitos de vida saludable para las PcD, promoción de la actividad física y fortalecimiento de habilidades para la vida, acorde a las condiciones y características específicas de los usuarios
</t>
  </si>
  <si>
    <t xml:space="preserve">Sumatoria de Actividades recreativas diseñadas y ejecutadas, orientadas al desarrollo de hábitos de vida saludable para las PcD, promoción de la actividad física y fortalecimiento de habilidades para la vida, acorde a las condiciones y características específicas de los usuarios
</t>
  </si>
  <si>
    <t xml:space="preserve"> RECREACIÓN ACTIVA 365</t>
  </si>
  <si>
    <t>Realizar 23. 949 actividades recreativas articuladas con grupos poblacionales y/o territorios de Bogotá</t>
  </si>
  <si>
    <t xml:space="preserve">Beneficiar a Personas con Discapacidad en las Escuelas de mi Barrio (Deportivas) </t>
  </si>
  <si>
    <t>Guillermo Rojas</t>
  </si>
  <si>
    <t>guillermo.rojas@idrd.gov.co</t>
  </si>
  <si>
    <t xml:space="preserve">Porcentaje de Personas con Discapacidad (PcD) en las Escuelas de mi Barrio (Deportivas) </t>
  </si>
  <si>
    <t>(Sumatoria de Personas con Discapacidad (PcD) en las Escuelas de mi Barrio / Total de PcD que solicitan participar de las localidades priorizadas en la vigencia)*100 
Localidades Priorizadas: 1, 4, 5, 6, 9, 11, 19.</t>
  </si>
  <si>
    <t xml:space="preserve"> DEPORTE MEJOR PARA TODOS</t>
  </si>
  <si>
    <t xml:space="preserve"> Beneficiar 832.000 personas en actividades deportivas y de actividad física</t>
  </si>
  <si>
    <t>Brindar apoyo técnico, científico y social a los deportistas con Discapacidad de rendimiento del registro de Bogotá.</t>
  </si>
  <si>
    <t>Henry Knudson</t>
  </si>
  <si>
    <t>henry.knudson@idrd.gov.co</t>
  </si>
  <si>
    <t>Número de deportistas con Discapacidad beneficiados con apoyo técnico, científico y social</t>
  </si>
  <si>
    <t>Sumatoria de deportistas con Discapacidad beneficiados con apoyo técnico, científico y social</t>
  </si>
  <si>
    <t>450 deportistas apoyados en 25 deportes</t>
  </si>
  <si>
    <t>Competir en V Juegos Paranacionales.                        450 deportistas apoyados en 25 deportes</t>
  </si>
  <si>
    <t>4530 deportistas apoyados en 25 deportes</t>
  </si>
  <si>
    <t>RENDIMIENTO DEPORTIVO AL 100x100</t>
  </si>
  <si>
    <t>1Beneficiar 1.400 deportistas de alto rendimiento</t>
  </si>
  <si>
    <t>Promover_estrategias_para_que_las_PCD_sus_familias_y_cuidadoras_y_cuidadores_conozcan_sus_derechos_y_deberes_garantizando_condiciones_de_igualdad_incentivando_escenarios_redes_de_apoyo_e_instrumentos_de_la_participación_que_permitan_identificar_y_optimizar_la_organización_administrativa_del_Distrito_por_medio_de_la_interacción_entre_las_ciudadanas_y_ciudadanos_con_los_diversos_actores_sociales_e_institucionales.</t>
  </si>
  <si>
    <t>Generar acciones para superar situaciones de vulneración de derechos de la población con discapacidad a partir de la formulación de la Política Pública de Derechos Humanos.</t>
  </si>
  <si>
    <t>Secretaría de Gobierno</t>
  </si>
  <si>
    <t>Camilo Ernesto Ramírez Chaves</t>
  </si>
  <si>
    <t>camilo.ramirez@gobiernobogota.gov.co</t>
  </si>
  <si>
    <t>Número de acciones desarrolladas al interior de la política pública de derechos humanos que den respuesta a las necesidades priorizadas por parte de la población con discapacidad.</t>
  </si>
  <si>
    <t>Sumatoria de acciones a desarrollar al interior de la Política Pública de Derechos Humanos en virtud de las necesidades priorizadas por parte de la población con discapacidad.</t>
  </si>
  <si>
    <t>Identificar una o mas problématicas en cada eje de la política pública de derechos humanos en virtud de las necesidades de la población con discapacidad.</t>
  </si>
  <si>
    <t>Concertación de cinco puntos críticos, en relación a uno (1) por cada eje de la política pública de derechos humanos  asociados a las problemáticas identificadas por parte de la población con discapacidad.
Formulación de cinco acciones, en relación a uno (1) por cada eje de la política pública de derechos humanos  que responda a las problemáticas y los puntos críticos identificados por parte de la población con discapacidad.</t>
  </si>
  <si>
    <t>Implementar la primera fase de las 5 acciones formuladas en la política pública de derechos humanos, que den respuesta a las problemáticas identificadas por parte de la población con discapacidad.</t>
  </si>
  <si>
    <t>Continuar con el proceso de implementación  de las 5 acciones formuladas en la política pública de derechos humanos, que den respuesta a las problemáticas identificadas por parte de la población con discapacidad.</t>
  </si>
  <si>
    <t>_22_Bogotá_vive_los_derechos_humanos</t>
  </si>
  <si>
    <t>_152_Promoción_protección_y_garantía_de_derechos_humanos</t>
  </si>
  <si>
    <t>Construcción de una Bogotá que vive los Derechos Humanos</t>
  </si>
  <si>
    <t>Desarrollar el 100% del Procedimiento metodológico para formular e implementar el Sistema y Política Distrital de Derechos Humanos, en articulación con el Plan Distrital de Prevención y Protección</t>
  </si>
  <si>
    <t>_Derecho_a_la_formación_ciudadana</t>
  </si>
  <si>
    <t xml:space="preserve">Formar en derechos humanos a la población incluyendo enfoque diferencial a personas con discapacidad a partir de los lineamientos técnicos establecidos por el equipo de Formación de la Dirección de Derechos Humanos, en conjunto con el equipo poblaciónal de discapacidad. </t>
  </si>
  <si>
    <t>Personas con discapacidad formadas  en DDHH a traves del programa 1131</t>
  </si>
  <si>
    <t xml:space="preserve">Sumatoria  de personas con discapacidad formadas en DDHH  / Total de PcD que solicitan participar de las formaciones en DDHH)*100 </t>
  </si>
  <si>
    <t xml:space="preserve">Formar 58.500 personas en escenarios formales e informales a funcionarios públicos, miembros de la policía, ciudadanos de grupos étnicos, religiosos y ciudadanía general en derechos humanos para la paz y la reconciliación
</t>
  </si>
  <si>
    <t xml:space="preserve">Implementar tres (3) procedimientos de prevención, protección y asistencia con enfoque diferencial, que incluye discapacidad, para líderes(as), defensores(as) de derechos humanos, victimas del delito de trata de personas y población LGBTI. </t>
  </si>
  <si>
    <t xml:space="preserve">Número de Procedimientos de prevención, protección y asistencia con enfoque diferencial que incluyan discapacidad, implementados, para líderes(as), defensores(as) de derechos humanos, victimas del delito de trata de personas y población LGBTI  </t>
  </si>
  <si>
    <t xml:space="preserve">Sumatoria de Procedimientos de atención con enfoque diferencia para personas con discapacidad implementados </t>
  </si>
  <si>
    <t>Formulación y aprobación de los procedimientos de prevención, protección y asistencia con enfoque diferencial de discapacidad.</t>
  </si>
  <si>
    <t>Implementación de los procedimientos formulados de prevención, protección y asistencia con enfoque diferencial que permitan la atención al 100% de las personas con discapacidad que lo soliciten.</t>
  </si>
  <si>
    <t>Atender el 100% de líderes y defensores de Derechos humanos, población LGBTI, y victimas de trata que demanden medidas de prevención o protección para garantizar sus derechos a la vida, libertad, integridad y seguridad</t>
  </si>
  <si>
    <t>_Movilidad_personal</t>
  </si>
  <si>
    <t>Facilitar_la_movilidad_de_las_personas_con_discapacidad_y_sus_cuidadores_y_cuidadoras_en_la_forma_y_en_el_momento_que_lo_requieran_o_necesiten_a_un_costo_mas_bajo_que_la_tarifa_oficial_establecida.</t>
  </si>
  <si>
    <t xml:space="preserve">
Adecuar la infraestructura física de paraderos, en términos de accesibilidad  mediante la gestión adelantada por TRANSMILENIO S.A. ante las entidades distritales competentes y el IDU. </t>
  </si>
  <si>
    <t>_Sector_Movilidad</t>
  </si>
  <si>
    <t>Empresa de Transporte del Tercer Milenio-Transmilenio S.A</t>
  </si>
  <si>
    <t>Manuel Ignacio Vanegas - Profesional Especializado Dirección de Modos Alternativos</t>
  </si>
  <si>
    <t>2203000 ext. 2609</t>
  </si>
  <si>
    <t>manuel.vanegas@transmilenio.gov.co</t>
  </si>
  <si>
    <r>
      <t xml:space="preserve">
1. Porcentaje de paraderos con módulo Braille
2. Porcentaje de Paraderos con zona de espera adecuada
3. Porcentaje de paraderos con información adicional (mapas, esquemas de paraderos y/o marcas de piso)
4. Porcentaje </t>
    </r>
    <r>
      <rPr>
        <sz val="11"/>
        <color theme="8" tint="-0.249977111117893"/>
        <rFont val="Calibri Light"/>
        <family val="2"/>
        <scheme val="major"/>
      </rPr>
      <t>de paraderos con módulo M-10</t>
    </r>
  </si>
  <si>
    <t xml:space="preserve">
1.(Sumatoria de paraderon con módulo Braille/ Total de paraderos programados para que tengan módulo Braille)*100
2. (Sumatoria de paraderos con zona de espera adecuada y accesible/Total de paraderos programados para que tengan zona de espera adecuada y accesible)*100
3. (Sumatoria de paraderos con información adicional / Total de paraderos priorizados para que tengan información adicional)*100.
4. (sumatoria de paraderos con modulo M-10 / total de paraderos priorizados para que tengan modulo M-10)*100</t>
  </si>
  <si>
    <t xml:space="preserve">30%
20%
10%
20%
</t>
  </si>
  <si>
    <t xml:space="preserve">30%
20%
30%
30%
</t>
  </si>
  <si>
    <t>20%
30%
30%
20%</t>
  </si>
  <si>
    <t>20%
30%
30%
30%</t>
  </si>
  <si>
    <t>27,55%
0
0,2%
10,53%</t>
  </si>
  <si>
    <t>92%
0%
2%
53%</t>
  </si>
  <si>
    <t>_02_Pilar_Democracia_Urbana</t>
  </si>
  <si>
    <t>_18_Mejor_movilidad_para_todos</t>
  </si>
  <si>
    <t>_147_Transporte_público_integrado_y_de_calidad</t>
  </si>
  <si>
    <t xml:space="preserve"> Gestión de Infraestructura del transporte público.</t>
  </si>
  <si>
    <t>Mejorar y/o Mantener 7500 Paraderos Del Componente Zonal Con Acciones De
Mantenimiento Preventivo, Correctivo Y De Mejoramiento De Las Condiciones Físicas</t>
  </si>
  <si>
    <t>Otorgar un subsidio para facilitar el acceso de las  PCD  al Sistema Integrado de Transporte Público, mediante un deposito mensual en sus monederos electrónicos (Tarjetas Inteligentes sin contacto -TISC)</t>
  </si>
  <si>
    <t>Luz Myrian Sanchez</t>
  </si>
  <si>
    <t>luz.sanchez@transmilenio.gov.co</t>
  </si>
  <si>
    <t>Otorgamiento del Subsidio (POS)</t>
  </si>
  <si>
    <t>POS = TISCO/CS * 100
TISCO: Cantidad de subsidios otorgados anualmente
CS: Cantidad de solicitudes que cumplen con el 100% de los requisitos para acceder al subsidio, presentadas anualmente.</t>
  </si>
  <si>
    <t>Estabilización Tarifaria del Sistema de Transporte Público gestionado por Transmilenio S.A.</t>
  </si>
  <si>
    <t>Remunerar al 100% de la prestación del servicio de transporte y recaudo del SITP durante las 52 semanas del año.</t>
  </si>
  <si>
    <t>N.A.</t>
  </si>
  <si>
    <t>_Accesibilidad</t>
  </si>
  <si>
    <t>A_fin_que_las_personas_con_discapacidad_puedan_vivir_en_forma_independiente_y_participar_plenamente_en_todos_los_aspectos_de_la_vida_El_Distrito_Capital_adoptará_medidas_pertinentes_para_asegurar_el_acceso_adecuado_de_las_personas_con_discapacidad_en_igualdad_de_condiciones_con_las_demás_al_entorno_físico_el_transporte_los_espacios_recreativos_y_culturales_la_vivienda_los_sistemas_y_las_tecnologías_de_la_información_y_las_comunicaciones_y_a_otros_servicios_e_instalaciones_abiertos_al_público_o_de_uso_público_tanto_en_zonas_urbanas_como_rurales</t>
  </si>
  <si>
    <t>Realizar seguimientos periódicos a la flota accesible del SITP, en sus componentes troncal y zonal.</t>
  </si>
  <si>
    <t>Yezid Olave Navarro
Francisco González Alfaro
Nubia Quintero</t>
  </si>
  <si>
    <t>2203000 ext. 2701                          2203000 ext. 1801
2203000 ext. 1701</t>
  </si>
  <si>
    <t>francisco.gonzalez@transmilenio.gov.co
Yezid.Olave@transmilenio.gov.co
nubia.quintero@transmilenio.gov.co</t>
  </si>
  <si>
    <t>Número de actividades de seguimiento a la flota accesible  SITP</t>
  </si>
  <si>
    <t>Sumatoria de actividades de seguimiento a la flota accesible SITP realizadas. (Se realizará una actividad cada trimestre).</t>
  </si>
  <si>
    <t xml:space="preserve">N.A. </t>
  </si>
  <si>
    <t>Comportamiento flota accesible</t>
  </si>
  <si>
    <r>
      <t xml:space="preserve">Realizar encuentros para socializar  la información correspondiente a los beneficios y la infraestructura accesible para la población con discapacidad,  en los componentes Zonal y Troncal. </t>
    </r>
    <r>
      <rPr>
        <b/>
        <sz val="10"/>
        <color theme="8" tint="-0.249977111117893"/>
        <rFont val="Calibri Light"/>
        <family val="2"/>
        <scheme val="major"/>
      </rPr>
      <t/>
    </r>
  </si>
  <si>
    <t>María Constanza Álvarez Sarmiento</t>
  </si>
  <si>
    <t>2203000 ext. 1902</t>
  </si>
  <si>
    <t>maria.alvarez@transmilenio.gov.co</t>
  </si>
  <si>
    <t>Encuentros de socialización sobre el Sistema TransMilenio, para personas con discapacidad.</t>
  </si>
  <si>
    <t>Sumatoria de encuentros con personas con discapacidad ejecutados.</t>
  </si>
  <si>
    <t xml:space="preserve">80 encuentros   </t>
  </si>
  <si>
    <t>_42_Transparencia_gestión_pública_y_servicio_a_la_ciudadanía</t>
  </si>
  <si>
    <t>Gobierno Legítimo, Fortalecimiento Local y Eficiencia.</t>
  </si>
  <si>
    <t xml:space="preserve">
Comunicación, Capacitación y Atención al Usuario en el Sistema de Transporte Público gestionado por TRANSMILENIO S.A.</t>
  </si>
  <si>
    <t>Diseñar e implementar un esquema operativo de atención a las comunidades y grupos de interés en los componentes Zonal y Troncal, que permita atender las necesidades de información, capacitación u orientación que cubra el 100% de los espacios del servicio y zonas de impacto operativo</t>
  </si>
  <si>
    <t>Realizar campañas de comunicación con enfoque diferencial a personas con discapacidad, dirigida a los usuarios en general, que haga referencia a la cultura ciudadana y buen uso del sistema transmilenio.</t>
  </si>
  <si>
    <t>Campañas de comunicación implementandas con enfoque diferencial a personas con discapacidad.</t>
  </si>
  <si>
    <t>Sumatoria de campañas con enfoque diferencial a personas con discapacidad implementadas.</t>
  </si>
  <si>
    <t xml:space="preserve">Realizar el 100% de  las actividades de seguimiento  a la adecuación de espacio público como:  verificación de los estudios previos de los proyectos a contratar y visitas de campo para revisión de condiciones de accesibilidad al medio físico a las obras en ejecución. </t>
  </si>
  <si>
    <t>Secretaría de Movilidad</t>
  </si>
  <si>
    <t>Ruth Dary Borrero Gómez</t>
  </si>
  <si>
    <t>3649400/4225</t>
  </si>
  <si>
    <t>rborrero@movilidadbogota.gov.co</t>
  </si>
  <si>
    <t>Porcentaje de actividades de seguimiento realizadas a la adecuación de espacio público</t>
  </si>
  <si>
    <t xml:space="preserve"> (Sumatoria de actividades de seguimiento implementadas /Total de acciones programadas)*100</t>
  </si>
  <si>
    <t>18 - Mejor Movilidad para Todos</t>
  </si>
  <si>
    <t>147 - Transporte público integrado y de calidad</t>
  </si>
  <si>
    <t>Implementación del Plan Maestro de Movilidad para Bogotá</t>
  </si>
  <si>
    <t>Realizar el 100% del seguimiento a la  implementación del Plan de Movilidad Accesible al SITP</t>
  </si>
  <si>
    <t>Facilitar_el_acceso_de_las_personas_con_discapacidad_a_formas_de_asistencia_humana_o_animal_e_intermediarios_tecnologías_de_apoyo_dispositivos_técnicos_y_ayudas_para_la_movilidad_de_calidad_incluso_poniéndolos_a_su_disposición_a_un_costo_asequible</t>
  </si>
  <si>
    <t>Realizar el 100% de actividades requeridas  para el desarrollo del plan piloto de paradero inteligente, como: Contratación del diseño y desarrollo y seguimiento del contrato, Desarrollo e implementación y Seguimiento.</t>
  </si>
  <si>
    <t xml:space="preserve">Desarrollo e implementación del Plan Piloto de paradero inteligente. </t>
  </si>
  <si>
    <t xml:space="preserve"> (Sumatoria de actividades implementadas para el desarrollo del plan piloto de paradero inteligente /Total de acciones requeridas para el desarrollo del plan piloto de paradero inteligente)*100</t>
  </si>
  <si>
    <t>Poner_en_marcha_y_mantener_campañas_efectivas_y_masivas_de_sensibilización_pública_a_la_comunidad_en_general.</t>
  </si>
  <si>
    <t>Capacitar a 21000 agentes del SITP en el mejoramiento de la prestación del servicio de transporte para las personas con discapacidad</t>
  </si>
  <si>
    <t>Capacitación en la prestación del servicio de transporte para las personas con discapacidad.</t>
  </si>
  <si>
    <t>Sumatoria de agentes del SITP capacitados para el mejoramiento de la prestaciòn del servicio de transporte para personas con discapacidad</t>
  </si>
  <si>
    <t xml:space="preserve">Hacer entrega de 32000 materiales para mejorar condiciones de seguridad en la movilidad a Personas con Discapacidad </t>
  </si>
  <si>
    <t xml:space="preserve">Material para movilidad segura a PcD entregado, por ejemplo: bandas reflectivas, pitos, reflectivo para silla de ruesdas, portadocumentos, entre otros. </t>
  </si>
  <si>
    <t>Sumatoria de material entregado para mejorar las condiciones de seguridad en la movilidad a PcD</t>
  </si>
  <si>
    <t xml:space="preserve">
Realizar la complementación de 20 intersecciones semaforizadas existentes, ya sea con paso peatonal o con botón de demanda en beneficio de personas en condición de discapacidad. </t>
  </si>
  <si>
    <t>Angélica Pico</t>
  </si>
  <si>
    <t>3649400 ext. 4118</t>
  </si>
  <si>
    <t>apico@movilidadbogota.gov.co</t>
  </si>
  <si>
    <t>Número de intersecciones semaforizadas modificadas (complementarizadas) con paso peatonal o  con botón de demanda en beneficio para personas en cD.</t>
  </si>
  <si>
    <t>Sumatoria de intersecciones semaforizadas modificadas (complementarizadas) con paso peatonal o  con botón de demanda en beneficio para personas en cD.</t>
  </si>
  <si>
    <t>144 - Gestión y control de la demanda de transporte</t>
  </si>
  <si>
    <t xml:space="preserve"> Gestión y Control del Tránsito y Transporte</t>
  </si>
  <si>
    <t>Complementar 70  intersecciones semaforizadas existentes</t>
  </si>
  <si>
    <t>En el entendido que el presupuesto disponible para el logro de esta meta; esta apropiado de manera general, puesto que  la meta establecida en el Plan Operativo Anual- POA del proyecto de inversión 1032"Gestión y control al tránsito y transporte" hace referencia a la complementación de intersecciones semaforizadas existentes pero no se refiere específicamente a complementos con botón de demanda y dispositivo sonoro, sino también abarca los complmentos para biciusuarios y con paso peatonal.
No es posible establecer el presupuesto para el complemento con botón de demanda y dispositivo sonoro, que resulta ser del tipo, que en últimas podría beneficiar más directamente a la población con discapacidad auditiva o visual.
Así mismo, la meta establecida como meta proyecto, no corresponde a la meta total de complementos sino a los complementos de este tipo.</t>
  </si>
  <si>
    <t xml:space="preserve">Formar en seguridad vial a través del módulo de capacitación "Movilidad reducida y adulto mayor", dirigido a PCD en los diferentes escenarios  
  </t>
  </si>
  <si>
    <t>CLAUDIA ANDREA DIAZ ACOSTA</t>
  </si>
  <si>
    <t>3649400 Ext. 4351</t>
  </si>
  <si>
    <t>cdiaz@movilidadbogota.gov.co</t>
  </si>
  <si>
    <t>Número de personas formadas en seguridad vial a través del módulo de capacitación "Movilidad reducida y adulto mayor", dirigido a PcD en los diferentes escenarios</t>
  </si>
  <si>
    <t>Sumatoria de personas formadas en seguridad vial a través del módulo de capacitación "Movilidad reducida y adulto mayor", dirigido a PcD en los diferentes escenarios</t>
  </si>
  <si>
    <t>146 - Seguridad y comportamientos para la movilidad</t>
  </si>
  <si>
    <t xml:space="preserve"> Implementación del Plan Distrital de Seguridad Vial</t>
  </si>
  <si>
    <t>Formar 800.000 personas en temas de seguridad vial</t>
  </si>
  <si>
    <t xml:space="preserve">El presupuesto ejecutado correspponde al avance de la meta formar 230.000 personas en temas de seguridad vial </t>
  </si>
  <si>
    <t xml:space="preserve">Actualizar el Plan Distrital de Seguridad Vial con enfoque hacia la Visión Cero.
• La protección de grupos vulnerables como niños, personas mayores o en condición de discapacidad es prioritaria. </t>
  </si>
  <si>
    <t>Porcentaje de actualización del Plan Distrital de Seguridad Vial con enfoque hacia la Visión cero</t>
  </si>
  <si>
    <r>
      <t>(Número de actividades ejecutadas para la actualización del PDSVCT / Número de actividades programadas actualización del PDSVCT)*100</t>
    </r>
    <r>
      <rPr>
        <b/>
        <sz val="11"/>
        <rFont val="Calibri Light"/>
        <family val="2"/>
        <scheme val="major"/>
      </rPr>
      <t xml:space="preserve"> </t>
    </r>
  </si>
  <si>
    <t xml:space="preserve">Actualizar el 100% del Plan distrital de Seguridad Vial </t>
  </si>
  <si>
    <t xml:space="preserve">La actualización del Plan Distrital de Seguridad Vial esta dirigido para atender todas las poblaciones </t>
  </si>
  <si>
    <t xml:space="preserve">
Realizar 2 campañas de prevención de la accidentalidad vial a través de campañas pedagógicas en seguridad vial, encaminadas a reducir los índices de siniestralidad vial </t>
  </si>
  <si>
    <t xml:space="preserve">Número de campañas pedagógica en seguridad vial. </t>
  </si>
  <si>
    <t>Sumatoria de  campañas pedagógicas implementadas en seguridad vial</t>
  </si>
  <si>
    <t xml:space="preserve">Realizar 3 campañas macro de enseñanza en seguridad vial </t>
  </si>
  <si>
    <t xml:space="preserve">Realizar 32 actividades a través de los Centros Locales de Movilidad enfocadas al beneficio de la población en condición de discapacidad.  </t>
  </si>
  <si>
    <t xml:space="preserve">Mario Jair Garzón Jara </t>
  </si>
  <si>
    <t>3649400 ETX 4347</t>
  </si>
  <si>
    <t>mjgarzon@movilidadbogota.gov.co</t>
  </si>
  <si>
    <t xml:space="preserve">Número de actividades enfocadas al beneficio de la población en condición de discapacidad a través de los Centros Locales de Movilidad. 
</t>
  </si>
  <si>
    <t>Sumatoria de actividades realizadas a través de los centros locales de Movilidad enfocadas al beneficio de la población en condición de discapacidad</t>
  </si>
  <si>
    <t>42 - Transparencia, gestión pública y servicio a la ciudadanía</t>
  </si>
  <si>
    <t>188 - Servicio a la ciudadanía para la movilidad</t>
  </si>
  <si>
    <t xml:space="preserve"> Servicios para la movilidad eficientes e incluyentes</t>
  </si>
  <si>
    <t>Implementar 4 planes institucionales de participación ciudadana - PIP</t>
  </si>
  <si>
    <t xml:space="preserve">Implementar   el programa de apoyo para la generación de empleo de la población vulnerable en torno a las obras que ejecuta el instituto. </t>
  </si>
  <si>
    <t>Instituto de Desarrollo Urbano-IDU</t>
  </si>
  <si>
    <t>Gloria Inés Beltrán Medina</t>
  </si>
  <si>
    <t>3386660 EXT 1122</t>
  </si>
  <si>
    <t>gloria.beltran@idu.gov.co</t>
  </si>
  <si>
    <t xml:space="preserve">% de los pliegos de condiciones tendrán en  la obligación de gestión social, el programa de apoyo para la generación de empleo  para población vulnerable.  
</t>
  </si>
  <si>
    <t>(No. De pliegos  que incorporan la obligación de gestión social,  con el programa de apoyo para la generación de empleo  para población vulnerable incluirán la vinculación laboral de Personas con discapacidad   / totalidad de pliegos) * 100</t>
  </si>
  <si>
    <t xml:space="preserve">N.A </t>
  </si>
  <si>
    <t>n.a</t>
  </si>
  <si>
    <t xml:space="preserve">Incorporar en el 100% de las obras que contrate el IDU  las normas de accesibilidad de acuerdo a los requerimientos normativos para Personas en condición de discapaciad, </t>
  </si>
  <si>
    <t xml:space="preserve"> Porcentaje de obras contratadas de espacio público del IDU que incluyen las normas de accesibilidad de acuerdo a los requerimientos normativos para la población en condición de discapacidad</t>
  </si>
  <si>
    <t xml:space="preserve">Sumatoria de obras de espacio publico contratadas por el IDU que incluyen las normas de accesibilidad de acuerdo a los requerimientos normativos para la población en condición de discapacidad / Total de obras a contratar de espacio público por el IDU)*100
</t>
  </si>
  <si>
    <t>Realizar estudio de caracterizacion de Personas Con Discapacidad por medio de la inclusion variables y esquemas de analisis en la Encuesta multiproposito de Bogotá.  </t>
  </si>
  <si>
    <t>_Sector_Planeación</t>
  </si>
  <si>
    <t>Secretaría Planeación</t>
  </si>
  <si>
    <t>Adriana Soraida Duarte</t>
  </si>
  <si>
    <t>3358000 ext 8525</t>
  </si>
  <si>
    <t>aduarter@sdp.gov.co</t>
  </si>
  <si>
    <t>Porcentaje de ejecución de estudio  para la caracterización de Personas con Discapacidad</t>
  </si>
  <si>
    <t xml:space="preserve">Sumatoria porcentaje de avance en la publicación de estudio  para la caracterización de Personas con Discapacidad:
Hito 1: Incorporar preguntas para la caracterización de Personas con Discapacidad en el cuestionario de la Encuesta Multipropósito de Bogotá 2017 = 20% 
Hito 2: Informe de levantamiento de datos en campo de la Encuesta Multipropósito de Bogotá 2017 = 20% 
Hito 3: Documento borrador “caracterización de Personas con Discapacidad en Bogotá” = 20% 
Hito 4: Documento final “caracterización de Personas con Discapacidad en Bogotá”, publicado en la página web de la SDP = 20% 
Hito 5: Documento final “caracterización de Personas con Discapacidad en Bogotá”, socializado en el CDD = 20% 
*metas acumuladas: se espera tener los hitos 1 y 2 cumplidos para el 2018.
</t>
  </si>
  <si>
    <t>_43_Modernización_institucional</t>
  </si>
  <si>
    <t>_193_Sistemas_de_información_para_una_política_pública_eficiente</t>
  </si>
  <si>
    <t xml:space="preserve">Gestion del Modelo de Ordenamiento Territorial </t>
  </si>
  <si>
    <t>Tres políticas públicas distritales que cuentan con información basada en criterios de calidad para la toma de decisiones en la gestión del ciclo de política pública</t>
  </si>
  <si>
    <t>Las personas que procesan la información son de planta y por ende se financian por recursos de Funacionamiento. Si bien la EM tiene un costo cercano a los $16.762 millones de pesos, producto de un proyecto de regalías. No es posible discriminar un monto destinado para el estudio de discapacidad, dado que esta Encuesta se usa para la mayoría de los estudios socioeconómicos de la SDP.</t>
  </si>
  <si>
    <t>Elaborar y publicar documentos (Boletines) de seguimiento a la Política Distrital de Discapacidad</t>
  </si>
  <si>
    <r>
      <t>Boletines de seguimiento a la implementación de la política Distrital de discapacidad.</t>
    </r>
    <r>
      <rPr>
        <sz val="10"/>
        <color theme="1"/>
        <rFont val="Arial"/>
        <family val="2"/>
      </rPr>
      <t xml:space="preserve"> </t>
    </r>
  </si>
  <si>
    <t xml:space="preserve">Sumatoria de boletines de seguimiento a la implementación del Plan de acción de la política pública de discapacidad.
</t>
  </si>
  <si>
    <t xml:space="preserve">Fortalecimiento del Ciclo de Politicas Publicas en el Distrito capital </t>
  </si>
  <si>
    <t>Realizar estudios que permitan Contar con informacion de calidad para la formuilacion seguimiento y evaluacion de Polìticas Pùblicas.</t>
  </si>
  <si>
    <t>Recursos de Funcionamiento, no es posible discriminar.</t>
  </si>
  <si>
    <t>Garantizar_la_atención_y_protección_social_integral_para_las_personas_con_discapacidad_con_énfasis_en_aquellas_que_debido_a_su_discapacidad_severa_o_múltiple_carentes_de_familia_o_que_aún_teniéndola_adolezcan_de_graves_problemas_de_integración_mediante_la_instalación_de_residencias_hogares_comunitarios_y_escuelas_de_trabajo_en_coordinación_con_las_organizaciones_de_personas_con_discapacidad_especializadas.</t>
  </si>
  <si>
    <t>Realizar o publicar por medio del  Observatorio de dinámica poblacional diferencial y de familias, investigaciones  y material didactico encaminado a transformar las concepciones, imágenes y creencias tanto de la ciudadanía en general como de las Personas con Discapacidad.</t>
  </si>
  <si>
    <t xml:space="preserve">Publicaciones (investigaciones y material didáctico) realizadas encaminado a transformar las concepciones, imágenes y creencias tanto de la ciudadanía en general como de las Personas con Discapacidad. </t>
  </si>
  <si>
    <t>Sumatoria de publicaciones (investigaciones y material didáctico) encaminado a transformar las concepciones, imágenes y creencias tanto de la ciudadanía en general como de las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</si>
</sst>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 #,##0_);[Red]\(&quot;$&quot;\ #,##0\)"/>
    <numFmt numFmtId="41" formatCode="_(* #,##0_);_(* \(#,##0\);_(* &quot;-&quot;_);_(@_)"/>
    <numFmt numFmtId="44" formatCode="_(&quot;$&quot;\ * #,##0.00_);_(&quot;$&quot;\ * \(#,##0.00\);_(&quot;$&quot;\ * &quot;-&quot;??_);_(@_)"/>
    <numFmt numFmtId="43" formatCode="_(* #,##0.00_);_(* \(#,##0.00\);_(* &quot;-&quot;??_);_(@_)"/>
    <numFmt numFmtId="164" formatCode="&quot;$&quot;#,##0"/>
    <numFmt numFmtId="165" formatCode="_(&quot;$&quot;\ * #,##0_);_(&quot;$&quot;\ * \(#,##0\);_(&quot;$&quot;\ * &quot;-&quot;??_);_(@_)"/>
    <numFmt numFmtId="166" formatCode="&quot;$&quot;\ #,##0"/>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Calibri Light"/>
      <family val="2"/>
    </font>
    <font>
      <b/>
      <sz val="36"/>
      <name val="Calibri"/>
      <family val="2"/>
    </font>
    <font>
      <b/>
      <sz val="10"/>
      <name val="Calibri"/>
      <family val="2"/>
    </font>
    <font>
      <sz val="10"/>
      <name val="Calibri"/>
      <family val="2"/>
    </font>
    <font>
      <sz val="10"/>
      <name val="Calibri Light"/>
      <family val="2"/>
    </font>
    <font>
      <b/>
      <sz val="11"/>
      <name val="Calibri Light"/>
      <family val="2"/>
    </font>
    <font>
      <b/>
      <sz val="12"/>
      <name val="Calibri Light"/>
      <family val="2"/>
    </font>
    <font>
      <b/>
      <sz val="10"/>
      <name val="Calibri Light"/>
      <family val="2"/>
    </font>
    <font>
      <b/>
      <sz val="11"/>
      <color indexed="8"/>
      <name val="Calibri Light"/>
      <family val="2"/>
    </font>
    <font>
      <sz val="11"/>
      <color theme="1"/>
      <name val="Calibri Light"/>
      <family val="2"/>
      <scheme val="major"/>
    </font>
    <font>
      <b/>
      <sz val="11"/>
      <color theme="1"/>
      <name val="Calibri Light"/>
      <family val="2"/>
      <scheme val="major"/>
    </font>
    <font>
      <sz val="11"/>
      <name val="Calibri Light"/>
      <family val="2"/>
      <scheme val="major"/>
    </font>
    <font>
      <sz val="11"/>
      <color indexed="8"/>
      <name val="Calibri Light"/>
      <family val="2"/>
      <scheme val="major"/>
    </font>
    <font>
      <b/>
      <sz val="11"/>
      <name val="Calibri Light"/>
      <family val="2"/>
      <scheme val="major"/>
    </font>
    <font>
      <sz val="10"/>
      <color indexed="49"/>
      <name val="Arial"/>
      <family val="2"/>
    </font>
    <font>
      <strike/>
      <sz val="11"/>
      <name val="Calibri Light"/>
      <family val="2"/>
      <scheme val="major"/>
    </font>
    <font>
      <b/>
      <sz val="11"/>
      <color theme="4"/>
      <name val="Calibri Light"/>
      <family val="2"/>
      <scheme val="major"/>
    </font>
    <font>
      <u/>
      <sz val="11"/>
      <color theme="10"/>
      <name val="Calibri"/>
      <family val="2"/>
      <scheme val="minor"/>
    </font>
    <font>
      <u/>
      <sz val="11"/>
      <color theme="10"/>
      <name val="Calibri Light"/>
      <family val="2"/>
      <scheme val="major"/>
    </font>
    <font>
      <sz val="11"/>
      <name val="Calibri Light"/>
      <family val="2"/>
    </font>
    <font>
      <sz val="11"/>
      <name val="Calibri"/>
      <family val="2"/>
      <scheme val="minor"/>
    </font>
    <font>
      <sz val="11"/>
      <color indexed="8"/>
      <name val="Calibri Light"/>
      <family val="2"/>
    </font>
    <font>
      <b/>
      <sz val="11"/>
      <name val="Calibri"/>
      <family val="2"/>
      <scheme val="minor"/>
    </font>
    <font>
      <u/>
      <sz val="11"/>
      <color theme="1"/>
      <name val="Calibri Light"/>
      <family val="2"/>
      <scheme val="major"/>
    </font>
    <font>
      <b/>
      <sz val="11"/>
      <color rgb="FF0070C0"/>
      <name val="Calibri Light"/>
      <family val="2"/>
      <scheme val="major"/>
    </font>
    <font>
      <sz val="11"/>
      <color rgb="FF0070C0"/>
      <name val="Calibri Light"/>
      <family val="2"/>
      <scheme val="major"/>
    </font>
    <font>
      <b/>
      <sz val="11"/>
      <color indexed="8"/>
      <name val="Calibri Light"/>
      <family val="2"/>
      <scheme val="major"/>
    </font>
    <font>
      <sz val="11"/>
      <color rgb="FF000000"/>
      <name val="Calibri Light"/>
      <family val="2"/>
      <scheme val="major"/>
    </font>
    <font>
      <i/>
      <sz val="11"/>
      <color rgb="FF0070C0"/>
      <name val="Calibri Light"/>
      <family val="2"/>
      <scheme val="major"/>
    </font>
    <font>
      <sz val="11"/>
      <color theme="8" tint="-0.249977111117893"/>
      <name val="Calibri Light"/>
      <family val="2"/>
      <scheme val="major"/>
    </font>
    <font>
      <u/>
      <sz val="11"/>
      <name val="Calibri Light"/>
      <family val="2"/>
      <scheme val="major"/>
    </font>
    <font>
      <b/>
      <u/>
      <sz val="11"/>
      <name val="Calibri Light"/>
      <family val="2"/>
      <scheme val="major"/>
    </font>
    <font>
      <b/>
      <sz val="10"/>
      <color theme="8" tint="-0.249977111117893"/>
      <name val="Calibri Light"/>
      <family val="2"/>
      <scheme val="major"/>
    </font>
    <font>
      <sz val="10"/>
      <color theme="1"/>
      <name val="Calibri Light"/>
      <family val="2"/>
      <scheme val="major"/>
    </font>
    <font>
      <sz val="10"/>
      <color theme="1"/>
      <name val="Calibri"/>
      <family val="2"/>
      <scheme val="minor"/>
    </font>
    <font>
      <sz val="10"/>
      <name val="Calibri Light"/>
      <family val="2"/>
      <scheme val="major"/>
    </font>
    <font>
      <sz val="10"/>
      <color theme="1"/>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0"/>
        <bgColor indexed="64"/>
      </patternFill>
    </fill>
    <fill>
      <patternFill patternType="solid">
        <fgColor theme="0"/>
        <bgColor indexed="64"/>
      </patternFill>
    </fill>
  </fills>
  <borders count="3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237">
    <xf numFmtId="0" fontId="0" fillId="0" borderId="0" xfId="0"/>
    <xf numFmtId="0" fontId="3" fillId="2" borderId="1" xfId="0" applyFont="1" applyFill="1" applyBorder="1"/>
    <xf numFmtId="0" fontId="3" fillId="2" borderId="2" xfId="0" applyFont="1" applyFill="1" applyBorder="1"/>
    <xf numFmtId="0" fontId="3" fillId="2" borderId="3" xfId="0" applyFont="1" applyFill="1" applyBorder="1"/>
    <xf numFmtId="0" fontId="3" fillId="2" borderId="0" xfId="0" applyFont="1" applyFill="1" applyBorder="1"/>
    <xf numFmtId="0" fontId="3" fillId="0" borderId="0" xfId="0" applyFont="1" applyFill="1" applyBorder="1"/>
    <xf numFmtId="0" fontId="3" fillId="2" borderId="4" xfId="0" applyFont="1" applyFill="1" applyBorder="1"/>
    <xf numFmtId="0" fontId="5" fillId="2" borderId="5" xfId="0" applyFont="1" applyFill="1" applyBorder="1" applyAlignment="1"/>
    <xf numFmtId="0" fontId="5" fillId="2" borderId="6" xfId="0" applyFont="1" applyFill="1" applyBorder="1" applyAlignment="1"/>
    <xf numFmtId="0" fontId="6" fillId="2" borderId="6" xfId="0" applyFont="1" applyFill="1" applyBorder="1" applyAlignment="1"/>
    <xf numFmtId="14" fontId="6" fillId="3" borderId="11" xfId="0" applyNumberFormat="1" applyFont="1" applyFill="1" applyBorder="1" applyAlignment="1"/>
    <xf numFmtId="0" fontId="5" fillId="0" borderId="11" xfId="0" applyFont="1" applyBorder="1" applyAlignment="1">
      <alignment horizontal="left"/>
    </xf>
    <xf numFmtId="0" fontId="5" fillId="3" borderId="8" xfId="0" applyFont="1" applyFill="1" applyBorder="1" applyAlignment="1">
      <alignment horizontal="left"/>
    </xf>
    <xf numFmtId="0" fontId="3" fillId="2" borderId="12" xfId="0" applyFont="1" applyFill="1" applyBorder="1"/>
    <xf numFmtId="0" fontId="3" fillId="2" borderId="13" xfId="0" applyFont="1" applyFill="1" applyBorder="1"/>
    <xf numFmtId="0" fontId="3" fillId="2" borderId="14" xfId="0" applyFont="1" applyFill="1" applyBorder="1"/>
    <xf numFmtId="0" fontId="3" fillId="2" borderId="15" xfId="0" applyFont="1" applyFill="1" applyBorder="1"/>
    <xf numFmtId="0" fontId="7" fillId="2" borderId="4" xfId="0" applyFont="1" applyFill="1" applyBorder="1"/>
    <xf numFmtId="0" fontId="8" fillId="4" borderId="0" xfId="0" applyFont="1" applyFill="1" applyBorder="1" applyAlignment="1">
      <alignment horizontal="center" vertical="center"/>
    </xf>
    <xf numFmtId="0" fontId="7" fillId="2" borderId="0" xfId="0" applyFont="1" applyFill="1" applyBorder="1"/>
    <xf numFmtId="0" fontId="7" fillId="0" borderId="0" xfId="0" applyFont="1" applyBorder="1"/>
    <xf numFmtId="0" fontId="8" fillId="4" borderId="19" xfId="0" applyFont="1" applyFill="1" applyBorder="1" applyAlignment="1">
      <alignment horizontal="center" vertical="center"/>
    </xf>
    <xf numFmtId="0" fontId="8"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8" fillId="3" borderId="31" xfId="0" applyFont="1" applyFill="1" applyBorder="1" applyAlignment="1" applyProtection="1">
      <alignment horizontal="center" vertical="center" wrapText="1"/>
      <protection locked="0"/>
    </xf>
    <xf numFmtId="0" fontId="8" fillId="3" borderId="3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3" fillId="2" borderId="0" xfId="0" applyFont="1" applyFill="1" applyBorder="1" applyAlignment="1">
      <alignment wrapText="1"/>
    </xf>
    <xf numFmtId="0" fontId="12" fillId="6" borderId="6" xfId="0" applyFont="1" applyFill="1" applyBorder="1" applyAlignment="1">
      <alignment vertical="center" wrapText="1"/>
    </xf>
    <xf numFmtId="0" fontId="12" fillId="6" borderId="7" xfId="0" applyFont="1" applyFill="1" applyBorder="1" applyAlignment="1">
      <alignment vertical="center" wrapText="1"/>
    </xf>
    <xf numFmtId="0" fontId="13" fillId="6" borderId="7" xfId="0" applyFont="1" applyFill="1" applyBorder="1" applyAlignment="1">
      <alignment horizontal="justify" vertical="center" wrapText="1"/>
    </xf>
    <xf numFmtId="0" fontId="12" fillId="0" borderId="7" xfId="0" applyFont="1" applyFill="1" applyBorder="1" applyAlignment="1">
      <alignment horizontal="center" vertical="center" wrapText="1"/>
    </xf>
    <xf numFmtId="0" fontId="14" fillId="6" borderId="11" xfId="0" applyFont="1" applyFill="1" applyBorder="1" applyAlignment="1">
      <alignment vertical="center" wrapText="1"/>
    </xf>
    <xf numFmtId="0" fontId="14" fillId="6" borderId="7" xfId="0" applyFont="1" applyFill="1" applyBorder="1" applyAlignment="1">
      <alignment vertical="center" wrapText="1"/>
    </xf>
    <xf numFmtId="14" fontId="14" fillId="6" borderId="11" xfId="0" applyNumberFormat="1" applyFont="1" applyFill="1" applyBorder="1" applyAlignment="1">
      <alignment horizontal="center" vertical="center" wrapText="1"/>
    </xf>
    <xf numFmtId="14" fontId="15" fillId="6" borderId="11" xfId="0" applyNumberFormat="1" applyFont="1" applyFill="1" applyBorder="1" applyAlignment="1">
      <alignment horizontal="center" vertical="center" wrapText="1"/>
    </xf>
    <xf numFmtId="0" fontId="14" fillId="6" borderId="7" xfId="0" applyFont="1" applyFill="1" applyBorder="1" applyAlignment="1">
      <alignment horizontal="left" vertical="center" wrapText="1"/>
    </xf>
    <xf numFmtId="0" fontId="14" fillId="6"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1" xfId="0" applyFont="1" applyFill="1" applyBorder="1" applyAlignment="1">
      <alignment vertical="center" wrapText="1"/>
    </xf>
    <xf numFmtId="0" fontId="12" fillId="6" borderId="7" xfId="0" applyFont="1" applyFill="1" applyBorder="1" applyAlignment="1">
      <alignment horizontal="justify" vertical="center" wrapText="1"/>
    </xf>
    <xf numFmtId="164" fontId="12" fillId="6" borderId="7" xfId="1" applyNumberFormat="1" applyFont="1" applyFill="1" applyBorder="1" applyAlignment="1">
      <alignment horizontal="center" vertical="center"/>
    </xf>
    <xf numFmtId="0" fontId="15" fillId="0" borderId="36" xfId="0" applyFont="1" applyFill="1" applyBorder="1" applyAlignment="1">
      <alignment vertical="center" wrapText="1"/>
    </xf>
    <xf numFmtId="0" fontId="3" fillId="0" borderId="0" xfId="0" applyFont="1" applyFill="1" applyBorder="1" applyAlignment="1">
      <alignment wrapText="1"/>
    </xf>
    <xf numFmtId="9" fontId="14" fillId="6" borderId="11" xfId="0" applyNumberFormat="1" applyFont="1" applyFill="1" applyBorder="1" applyAlignment="1">
      <alignment horizontal="center" vertical="center" wrapText="1"/>
    </xf>
    <xf numFmtId="0" fontId="14" fillId="6" borderId="7" xfId="0" applyFont="1" applyFill="1" applyBorder="1" applyAlignment="1">
      <alignment horizontal="justify" vertical="center" wrapText="1"/>
    </xf>
    <xf numFmtId="0" fontId="13" fillId="6" borderId="7" xfId="0" applyFont="1" applyFill="1" applyBorder="1" applyAlignment="1">
      <alignment horizontal="justify" vertical="center"/>
    </xf>
    <xf numFmtId="0" fontId="12" fillId="6" borderId="7" xfId="0" applyFont="1" applyFill="1" applyBorder="1" applyAlignment="1">
      <alignment horizontal="justify" vertical="center"/>
    </xf>
    <xf numFmtId="0" fontId="16" fillId="6" borderId="7" xfId="0" applyFont="1" applyFill="1" applyBorder="1" applyAlignment="1">
      <alignment horizontal="justify" vertical="center" wrapText="1"/>
    </xf>
    <xf numFmtId="0" fontId="14" fillId="0" borderId="7" xfId="0" applyFont="1" applyFill="1" applyBorder="1" applyAlignment="1">
      <alignment vertical="center" wrapText="1"/>
    </xf>
    <xf numFmtId="14" fontId="14" fillId="0" borderId="11" xfId="0" applyNumberFormat="1" applyFont="1" applyFill="1" applyBorder="1" applyAlignment="1">
      <alignment horizontal="center" vertical="center" wrapText="1"/>
    </xf>
    <xf numFmtId="14" fontId="15" fillId="0" borderId="11" xfId="0" applyNumberFormat="1" applyFont="1" applyFill="1" applyBorder="1" applyAlignment="1">
      <alignment horizontal="center" vertical="center" wrapText="1"/>
    </xf>
    <xf numFmtId="0" fontId="14" fillId="6" borderId="7" xfId="0" applyFont="1" applyFill="1" applyBorder="1" applyAlignment="1">
      <alignment horizontal="center" vertical="center" wrapText="1"/>
    </xf>
    <xf numFmtId="0" fontId="3" fillId="6" borderId="0" xfId="0" applyFont="1" applyFill="1" applyBorder="1"/>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3" fillId="0" borderId="7" xfId="0" applyFont="1" applyFill="1" applyBorder="1" applyAlignment="1">
      <alignment horizontal="justify" vertical="center" wrapText="1"/>
    </xf>
    <xf numFmtId="0" fontId="14" fillId="0" borderId="11" xfId="0" applyFont="1" applyFill="1" applyBorder="1" applyAlignment="1">
      <alignment vertical="center" wrapText="1"/>
    </xf>
    <xf numFmtId="14" fontId="14" fillId="6" borderId="7" xfId="0" applyNumberFormat="1"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6" borderId="7" xfId="0" applyFont="1" applyFill="1" applyBorder="1" applyAlignment="1">
      <alignment horizontal="center" vertical="center" wrapText="1"/>
    </xf>
    <xf numFmtId="44" fontId="12" fillId="0" borderId="7" xfId="3" applyFont="1" applyFill="1" applyBorder="1" applyAlignment="1">
      <alignment horizontal="center" vertical="center" wrapText="1"/>
    </xf>
    <xf numFmtId="0" fontId="15" fillId="0" borderId="11" xfId="0" applyFont="1" applyFill="1" applyBorder="1" applyAlignment="1">
      <alignment vertical="center" wrapText="1"/>
    </xf>
    <xf numFmtId="0" fontId="14" fillId="0" borderId="7" xfId="0" applyFont="1" applyFill="1" applyBorder="1" applyAlignment="1">
      <alignment horizontal="center" vertical="center" wrapText="1"/>
    </xf>
    <xf numFmtId="0" fontId="16" fillId="0" borderId="7" xfId="0" applyFont="1" applyFill="1" applyBorder="1" applyAlignment="1">
      <alignment horizontal="justify" vertical="center" wrapText="1"/>
    </xf>
    <xf numFmtId="14" fontId="14" fillId="0" borderId="7" xfId="0" applyNumberFormat="1" applyFont="1" applyFill="1" applyBorder="1" applyAlignment="1">
      <alignment horizontal="center" vertical="center" wrapText="1"/>
    </xf>
    <xf numFmtId="0" fontId="14" fillId="0" borderId="7" xfId="0" applyFont="1" applyFill="1" applyBorder="1" applyAlignment="1">
      <alignment horizontal="justify" vertical="center"/>
    </xf>
    <xf numFmtId="0" fontId="21" fillId="0" borderId="7" xfId="5" applyFont="1" applyFill="1" applyBorder="1" applyAlignment="1">
      <alignment vertical="center" wrapText="1"/>
    </xf>
    <xf numFmtId="14" fontId="12" fillId="0" borderId="7" xfId="0" applyNumberFormat="1" applyFont="1" applyFill="1" applyBorder="1" applyAlignment="1">
      <alignment horizontal="center" vertical="center" wrapText="1"/>
    </xf>
    <xf numFmtId="0" fontId="14" fillId="0" borderId="7" xfId="0" applyFont="1" applyFill="1" applyBorder="1" applyAlignment="1">
      <alignment horizontal="justify" vertical="center" wrapText="1"/>
    </xf>
    <xf numFmtId="0" fontId="12" fillId="6" borderId="6"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2" fillId="6" borderId="7" xfId="0" applyFont="1" applyFill="1" applyBorder="1" applyAlignment="1">
      <alignment horizontal="justify" vertical="center" wrapText="1"/>
    </xf>
    <xf numFmtId="0" fontId="22" fillId="6" borderId="11" xfId="0" applyFont="1" applyFill="1" applyBorder="1" applyAlignment="1">
      <alignment horizontal="center" vertical="center" wrapText="1"/>
    </xf>
    <xf numFmtId="0" fontId="20" fillId="6" borderId="7" xfId="5" applyFont="1" applyFill="1" applyBorder="1" applyAlignment="1">
      <alignment horizontal="center" vertical="center" wrapText="1"/>
    </xf>
    <xf numFmtId="14" fontId="12" fillId="6" borderId="7" xfId="0" applyNumberFormat="1" applyFont="1" applyFill="1" applyBorder="1" applyAlignment="1">
      <alignment horizontal="center" vertical="center" wrapText="1"/>
    </xf>
    <xf numFmtId="0" fontId="23" fillId="6" borderId="0" xfId="0" applyFont="1" applyFill="1" applyAlignment="1">
      <alignment horizontal="center" vertical="center" wrapText="1"/>
    </xf>
    <xf numFmtId="0" fontId="16" fillId="6" borderId="7" xfId="0" applyFont="1" applyFill="1" applyBorder="1" applyAlignment="1">
      <alignment horizontal="center" vertical="center" wrapText="1"/>
    </xf>
    <xf numFmtId="44" fontId="12" fillId="6" borderId="7" xfId="3"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3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0" borderId="7" xfId="0" applyFont="1" applyFill="1" applyBorder="1" applyAlignment="1">
      <alignment horizontal="justify" vertical="center" wrapText="1"/>
    </xf>
    <xf numFmtId="0" fontId="22" fillId="0" borderId="11" xfId="0" applyFont="1" applyFill="1" applyBorder="1" applyAlignment="1">
      <alignment horizontal="center" vertical="center" wrapText="1"/>
    </xf>
    <xf numFmtId="0" fontId="20" fillId="0" borderId="7" xfId="5" applyFont="1" applyFill="1" applyBorder="1" applyAlignment="1">
      <alignment horizontal="center" vertical="center" wrapText="1"/>
    </xf>
    <xf numFmtId="165" fontId="12" fillId="0" borderId="7" xfId="3" applyNumberFormat="1" applyFont="1" applyFill="1" applyBorder="1" applyAlignment="1">
      <alignment horizontal="center" vertical="center" wrapText="1"/>
    </xf>
    <xf numFmtId="0" fontId="25" fillId="6" borderId="7" xfId="0" applyFont="1" applyFill="1" applyBorder="1" applyAlignment="1">
      <alignment horizontal="justify" vertical="center" wrapText="1"/>
    </xf>
    <xf numFmtId="0" fontId="0" fillId="6" borderId="0" xfId="0" applyFont="1" applyFill="1" applyAlignment="1">
      <alignment horizontal="center" vertical="center" wrapText="1"/>
    </xf>
    <xf numFmtId="0" fontId="13" fillId="0" borderId="7" xfId="0" applyFont="1" applyFill="1" applyBorder="1" applyAlignment="1">
      <alignment horizontal="justify" vertical="center"/>
    </xf>
    <xf numFmtId="0" fontId="26" fillId="0" borderId="7" xfId="5" applyFont="1" applyFill="1" applyBorder="1" applyAlignment="1" applyProtection="1">
      <alignment vertical="center" wrapText="1"/>
    </xf>
    <xf numFmtId="0" fontId="12" fillId="0" borderId="7" xfId="0" applyFont="1" applyFill="1" applyBorder="1" applyAlignment="1">
      <alignment horizontal="left" vertical="center" wrapText="1"/>
    </xf>
    <xf numFmtId="9" fontId="12" fillId="0" borderId="7" xfId="0" applyNumberFormat="1" applyFont="1" applyFill="1" applyBorder="1" applyAlignment="1">
      <alignment horizontal="center" vertical="center" wrapText="1"/>
    </xf>
    <xf numFmtId="0" fontId="12" fillId="0" borderId="11" xfId="0" applyFont="1" applyFill="1" applyBorder="1" applyAlignment="1">
      <alignment vertical="center" wrapText="1"/>
    </xf>
    <xf numFmtId="0" fontId="12" fillId="0" borderId="36" xfId="0" applyFont="1" applyFill="1" applyBorder="1" applyAlignment="1">
      <alignment vertical="center" wrapText="1"/>
    </xf>
    <xf numFmtId="0" fontId="16" fillId="0" borderId="7" xfId="0" applyFont="1" applyFill="1" applyBorder="1" applyAlignment="1">
      <alignment horizontal="justify" vertical="center"/>
    </xf>
    <xf numFmtId="0" fontId="12" fillId="0" borderId="36" xfId="0" applyFont="1" applyFill="1" applyBorder="1" applyAlignment="1">
      <alignment vertical="top" wrapText="1"/>
    </xf>
    <xf numFmtId="0" fontId="21" fillId="0" borderId="7" xfId="5" applyFont="1" applyFill="1" applyBorder="1" applyAlignment="1">
      <alignment horizontal="center" vertical="center" wrapText="1"/>
    </xf>
    <xf numFmtId="44" fontId="14" fillId="0" borderId="7" xfId="3" applyFont="1" applyFill="1" applyBorder="1" applyAlignment="1" applyProtection="1">
      <alignment horizontal="center" vertical="center"/>
    </xf>
    <xf numFmtId="14" fontId="12" fillId="0" borderId="7" xfId="0" applyNumberFormat="1" applyFont="1" applyFill="1" applyBorder="1" applyAlignment="1">
      <alignment horizontal="center" vertical="center"/>
    </xf>
    <xf numFmtId="9" fontId="14" fillId="0" borderId="7" xfId="0" applyNumberFormat="1" applyFont="1" applyFill="1" applyBorder="1" applyAlignment="1">
      <alignment vertical="center" wrapText="1"/>
    </xf>
    <xf numFmtId="44" fontId="12" fillId="0" borderId="28" xfId="3" applyFont="1" applyFill="1" applyBorder="1" applyAlignment="1">
      <alignment horizontal="center" vertical="center"/>
    </xf>
    <xf numFmtId="0" fontId="16" fillId="0" borderId="7" xfId="0" applyFont="1" applyBorder="1" applyAlignment="1">
      <alignment horizontal="justify" vertical="center" wrapText="1"/>
    </xf>
    <xf numFmtId="0" fontId="14" fillId="0" borderId="7" xfId="0" applyFont="1" applyFill="1" applyBorder="1" applyAlignment="1">
      <alignment vertical="top" wrapText="1"/>
    </xf>
    <xf numFmtId="44" fontId="12" fillId="6" borderId="28" xfId="3" applyFont="1" applyFill="1" applyBorder="1" applyAlignment="1">
      <alignment horizontal="center" vertical="center"/>
    </xf>
    <xf numFmtId="0" fontId="13" fillId="0" borderId="7" xfId="0" applyFont="1" applyBorder="1" applyAlignment="1">
      <alignment horizontal="justify" vertical="center" wrapText="1"/>
    </xf>
    <xf numFmtId="0" fontId="14" fillId="0" borderId="7" xfId="0" applyFont="1" applyFill="1" applyBorder="1" applyAlignment="1">
      <alignment horizontal="left" vertical="top" wrapText="1"/>
    </xf>
    <xf numFmtId="0" fontId="13" fillId="0" borderId="7" xfId="0" applyFont="1" applyBorder="1" applyAlignment="1">
      <alignment horizontal="justify" vertical="center"/>
    </xf>
    <xf numFmtId="14" fontId="30" fillId="0" borderId="7" xfId="0" applyNumberFormat="1" applyFont="1" applyFill="1" applyBorder="1" applyAlignment="1">
      <alignment horizontal="center" vertical="center"/>
    </xf>
    <xf numFmtId="0" fontId="21" fillId="0" borderId="7" xfId="5" applyFont="1" applyFill="1" applyBorder="1" applyAlignment="1" applyProtection="1">
      <alignment vertical="center" wrapText="1"/>
    </xf>
    <xf numFmtId="0" fontId="14" fillId="0" borderId="7" xfId="0" applyFont="1" applyFill="1" applyBorder="1" applyAlignment="1">
      <alignment horizontal="left" vertical="center" wrapText="1"/>
    </xf>
    <xf numFmtId="49" fontId="12" fillId="0" borderId="7" xfId="0" applyNumberFormat="1" applyFont="1" applyFill="1" applyBorder="1" applyAlignment="1">
      <alignment vertical="center" wrapText="1"/>
    </xf>
    <xf numFmtId="44" fontId="14" fillId="0" borderId="7" xfId="3" applyFont="1" applyBorder="1" applyAlignment="1" applyProtection="1">
      <alignment vertical="center"/>
    </xf>
    <xf numFmtId="9" fontId="15" fillId="0" borderId="11" xfId="0" applyNumberFormat="1" applyFont="1" applyFill="1" applyBorder="1" applyAlignment="1">
      <alignment vertical="center" wrapText="1"/>
    </xf>
    <xf numFmtId="44" fontId="14" fillId="0" borderId="11" xfId="3" applyFont="1" applyBorder="1" applyAlignment="1" applyProtection="1">
      <alignment vertical="center"/>
    </xf>
    <xf numFmtId="0" fontId="13" fillId="0" borderId="7" xfId="0" applyFont="1" applyFill="1" applyBorder="1" applyAlignment="1">
      <alignment vertical="center" wrapText="1"/>
    </xf>
    <xf numFmtId="0" fontId="20" fillId="0" borderId="7" xfId="5" applyFill="1" applyBorder="1" applyAlignment="1">
      <alignment vertical="center" wrapText="1"/>
    </xf>
    <xf numFmtId="3" fontId="12" fillId="0" borderId="7" xfId="0" applyNumberFormat="1" applyFont="1" applyFill="1" applyBorder="1" applyAlignment="1">
      <alignment horizontal="center" vertical="center" wrapText="1"/>
    </xf>
    <xf numFmtId="9" fontId="14" fillId="0" borderId="7" xfId="4" applyFont="1" applyFill="1" applyBorder="1" applyAlignment="1">
      <alignment horizontal="center" vertical="center" wrapText="1"/>
    </xf>
    <xf numFmtId="0" fontId="12" fillId="0" borderId="7" xfId="0" applyFont="1" applyFill="1" applyBorder="1" applyAlignment="1">
      <alignment horizontal="justify" vertical="center" wrapText="1"/>
    </xf>
    <xf numFmtId="166" fontId="12" fillId="0" borderId="28" xfId="0" applyNumberFormat="1" applyFont="1" applyFill="1" applyBorder="1" applyAlignment="1">
      <alignment horizontal="center" vertical="center"/>
    </xf>
    <xf numFmtId="0" fontId="21" fillId="6" borderId="7" xfId="5" applyFont="1" applyFill="1" applyBorder="1" applyAlignment="1">
      <alignment vertical="center" wrapText="1"/>
    </xf>
    <xf numFmtId="0" fontId="14" fillId="6" borderId="7" xfId="0" applyFont="1" applyFill="1" applyBorder="1" applyAlignment="1">
      <alignment horizontal="justify" vertical="top" wrapText="1"/>
    </xf>
    <xf numFmtId="0" fontId="12" fillId="6" borderId="7" xfId="0" applyFont="1" applyFill="1" applyBorder="1" applyAlignment="1">
      <alignment horizontal="justify" vertical="top" wrapText="1"/>
    </xf>
    <xf numFmtId="0" fontId="14" fillId="6" borderId="7" xfId="0" applyFont="1" applyFill="1" applyBorder="1" applyAlignment="1">
      <alignment horizontal="center" vertical="top" wrapText="1"/>
    </xf>
    <xf numFmtId="0" fontId="16" fillId="6" borderId="7" xfId="0" applyFont="1" applyFill="1" applyBorder="1" applyAlignment="1">
      <alignment horizontal="center" vertical="top" wrapText="1"/>
    </xf>
    <xf numFmtId="9" fontId="14" fillId="6" borderId="7" xfId="0" applyNumberFormat="1" applyFont="1" applyFill="1" applyBorder="1" applyAlignment="1">
      <alignment horizontal="center" vertical="top" wrapText="1"/>
    </xf>
    <xf numFmtId="9" fontId="12" fillId="6" borderId="7" xfId="4" applyFont="1" applyFill="1" applyBorder="1" applyAlignment="1">
      <alignment vertical="center" wrapText="1"/>
    </xf>
    <xf numFmtId="6" fontId="12" fillId="6" borderId="7" xfId="0" applyNumberFormat="1" applyFont="1" applyFill="1" applyBorder="1" applyAlignment="1">
      <alignment horizontal="center" vertical="center" wrapText="1"/>
    </xf>
    <xf numFmtId="0" fontId="15" fillId="6" borderId="36" xfId="0" applyFont="1" applyFill="1" applyBorder="1" applyAlignment="1">
      <alignment vertical="center" wrapText="1"/>
    </xf>
    <xf numFmtId="0" fontId="16" fillId="6" borderId="7" xfId="0" applyFont="1" applyFill="1" applyBorder="1" applyAlignment="1">
      <alignment horizontal="justify" vertical="center"/>
    </xf>
    <xf numFmtId="0" fontId="33" fillId="6" borderId="7" xfId="5" applyFont="1" applyFill="1" applyBorder="1" applyAlignment="1">
      <alignment vertical="center" wrapText="1"/>
    </xf>
    <xf numFmtId="9" fontId="14" fillId="6" borderId="7" xfId="0" applyNumberFormat="1" applyFont="1" applyFill="1" applyBorder="1" applyAlignment="1">
      <alignment horizontal="center" vertical="center" wrapText="1"/>
    </xf>
    <xf numFmtId="9" fontId="16" fillId="6" borderId="7" xfId="0" applyNumberFormat="1" applyFont="1" applyFill="1" applyBorder="1" applyAlignment="1">
      <alignment horizontal="center" vertical="center" wrapText="1"/>
    </xf>
    <xf numFmtId="9" fontId="14" fillId="6" borderId="7" xfId="0" applyNumberFormat="1" applyFont="1" applyFill="1" applyBorder="1" applyAlignment="1">
      <alignment vertical="center" wrapText="1"/>
    </xf>
    <xf numFmtId="0" fontId="16" fillId="6" borderId="7" xfId="0" applyFont="1" applyFill="1" applyBorder="1" applyAlignment="1">
      <alignment vertical="center" wrapText="1"/>
    </xf>
    <xf numFmtId="0" fontId="34" fillId="6" borderId="7" xfId="5" applyFont="1" applyFill="1" applyBorder="1" applyAlignment="1">
      <alignment vertical="center" wrapText="1"/>
    </xf>
    <xf numFmtId="14" fontId="14" fillId="6" borderId="7" xfId="0" applyNumberFormat="1" applyFont="1" applyFill="1" applyBorder="1" applyAlignment="1">
      <alignment vertical="center" wrapText="1"/>
    </xf>
    <xf numFmtId="14" fontId="14" fillId="6" borderId="7" xfId="0" applyNumberFormat="1" applyFont="1" applyFill="1" applyBorder="1" applyAlignment="1">
      <alignment horizontal="right" vertical="center" wrapText="1"/>
    </xf>
    <xf numFmtId="0" fontId="16" fillId="0" borderId="7" xfId="0" applyFont="1" applyFill="1" applyBorder="1" applyAlignment="1">
      <alignment horizontal="center" vertical="center" wrapText="1"/>
    </xf>
    <xf numFmtId="0" fontId="16" fillId="0" borderId="7" xfId="0" applyFont="1" applyFill="1" applyBorder="1" applyAlignment="1">
      <alignment vertical="center" wrapText="1"/>
    </xf>
    <xf numFmtId="10" fontId="14" fillId="6" borderId="7" xfId="4" applyNumberFormat="1" applyFont="1" applyFill="1" applyBorder="1" applyAlignment="1">
      <alignment horizontal="center" vertical="center" wrapText="1"/>
    </xf>
    <xf numFmtId="0" fontId="14" fillId="6" borderId="37" xfId="0" applyFont="1" applyFill="1" applyBorder="1" applyAlignment="1">
      <alignment horizontal="center" vertical="center" wrapText="1"/>
    </xf>
    <xf numFmtId="9" fontId="14" fillId="6" borderId="11" xfId="0" applyNumberFormat="1" applyFont="1" applyFill="1" applyBorder="1" applyAlignment="1">
      <alignment vertical="center" wrapText="1"/>
    </xf>
    <xf numFmtId="41" fontId="14" fillId="6" borderId="7" xfId="2" applyFont="1" applyFill="1" applyBorder="1" applyAlignment="1">
      <alignment vertical="center"/>
    </xf>
    <xf numFmtId="9" fontId="14" fillId="6" borderId="7" xfId="4" applyFont="1" applyFill="1" applyBorder="1" applyAlignment="1">
      <alignment horizontal="center" vertical="center" wrapText="1"/>
    </xf>
    <xf numFmtId="0" fontId="33" fillId="6" borderId="7" xfId="5" applyFont="1" applyFill="1" applyBorder="1" applyAlignment="1">
      <alignment horizontal="center" vertical="center" wrapText="1"/>
    </xf>
    <xf numFmtId="6" fontId="14" fillId="6" borderId="7" xfId="0" applyNumberFormat="1" applyFont="1" applyFill="1" applyBorder="1" applyAlignment="1">
      <alignment horizontal="center" vertical="center" wrapText="1"/>
    </xf>
    <xf numFmtId="9" fontId="14" fillId="6" borderId="11" xfId="4" applyFont="1" applyFill="1" applyBorder="1" applyAlignment="1">
      <alignment horizontal="center" vertical="center" wrapText="1"/>
    </xf>
    <xf numFmtId="41" fontId="14" fillId="6" borderId="11" xfId="2" applyFont="1" applyFill="1" applyBorder="1" applyAlignment="1">
      <alignment vertical="center" wrapText="1"/>
    </xf>
    <xf numFmtId="0" fontId="15" fillId="6" borderId="36" xfId="0" applyFont="1" applyFill="1" applyBorder="1" applyAlignment="1">
      <alignment horizontal="justify" vertical="center" wrapText="1"/>
    </xf>
    <xf numFmtId="10" fontId="14" fillId="6" borderId="7" xfId="0" applyNumberFormat="1" applyFont="1" applyFill="1" applyBorder="1" applyAlignment="1">
      <alignment horizontal="center" vertical="center" wrapText="1"/>
    </xf>
    <xf numFmtId="0" fontId="15" fillId="6" borderId="7" xfId="0" applyFont="1" applyFill="1" applyBorder="1" applyAlignment="1">
      <alignment vertical="center" wrapText="1"/>
    </xf>
    <xf numFmtId="0" fontId="36" fillId="0" borderId="6" xfId="0" applyFont="1" applyFill="1" applyBorder="1" applyAlignment="1">
      <alignment vertical="center" wrapText="1"/>
    </xf>
    <xf numFmtId="0" fontId="37" fillId="0" borderId="38" xfId="0" applyFont="1" applyBorder="1" applyAlignment="1">
      <alignment vertical="center" wrapText="1"/>
    </xf>
    <xf numFmtId="0" fontId="37" fillId="6" borderId="7" xfId="0" applyFont="1" applyFill="1" applyBorder="1" applyAlignment="1">
      <alignment vertical="center" wrapText="1"/>
    </xf>
    <xf numFmtId="0" fontId="7" fillId="0" borderId="11" xfId="0" applyFont="1" applyFill="1" applyBorder="1" applyAlignment="1">
      <alignment vertical="center" wrapText="1"/>
    </xf>
    <xf numFmtId="0" fontId="38" fillId="0" borderId="7" xfId="0" applyFont="1" applyFill="1" applyBorder="1" applyAlignment="1">
      <alignment vertical="center" wrapText="1"/>
    </xf>
    <xf numFmtId="14" fontId="38" fillId="0" borderId="7" xfId="0" applyNumberFormat="1" applyFont="1" applyFill="1" applyBorder="1" applyAlignment="1">
      <alignment horizontal="center" vertical="center" wrapText="1"/>
    </xf>
    <xf numFmtId="0" fontId="37" fillId="0" borderId="7" xfId="0" applyFont="1" applyFill="1" applyBorder="1" applyAlignment="1">
      <alignment vertical="center" wrapText="1"/>
    </xf>
    <xf numFmtId="0" fontId="36" fillId="0" borderId="7" xfId="0" applyFont="1" applyFill="1" applyBorder="1" applyAlignment="1">
      <alignment vertical="center" wrapText="1"/>
    </xf>
    <xf numFmtId="9" fontId="36" fillId="0" borderId="7" xfId="4" applyFont="1" applyFill="1" applyBorder="1" applyAlignment="1">
      <alignment horizontal="center" vertical="center" wrapText="1"/>
    </xf>
    <xf numFmtId="0" fontId="36" fillId="0" borderId="7"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6" fillId="0" borderId="7" xfId="0" applyFont="1" applyBorder="1" applyAlignment="1">
      <alignment vertical="center" wrapText="1"/>
    </xf>
    <xf numFmtId="0" fontId="37" fillId="0" borderId="7" xfId="0" applyFont="1" applyBorder="1" applyAlignment="1">
      <alignment horizontal="center" vertical="center" wrapText="1"/>
    </xf>
    <xf numFmtId="0" fontId="3" fillId="0" borderId="11" xfId="0" applyFont="1" applyFill="1" applyBorder="1" applyAlignment="1">
      <alignment vertical="center" wrapText="1"/>
    </xf>
    <xf numFmtId="0" fontId="0" fillId="0" borderId="7" xfId="0" applyBorder="1" applyAlignment="1">
      <alignment wrapText="1"/>
    </xf>
    <xf numFmtId="0" fontId="37" fillId="0" borderId="7" xfId="0" applyFont="1" applyBorder="1" applyAlignment="1">
      <alignment vertical="center" wrapText="1"/>
    </xf>
    <xf numFmtId="0" fontId="36" fillId="0" borderId="7" xfId="0" applyFont="1" applyBorder="1" applyAlignment="1">
      <alignment horizontal="justify" vertical="center"/>
    </xf>
    <xf numFmtId="0" fontId="36" fillId="0" borderId="7" xfId="0" applyFont="1" applyBorder="1" applyAlignment="1">
      <alignment horizontal="justify" vertical="center" wrapText="1"/>
    </xf>
    <xf numFmtId="0" fontId="16" fillId="6" borderId="0" xfId="0" applyFont="1" applyFill="1" applyBorder="1" applyAlignment="1">
      <alignment horizontal="justify"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165" fontId="12" fillId="0" borderId="28" xfId="3" applyNumberFormat="1" applyFont="1" applyFill="1" applyBorder="1" applyAlignment="1">
      <alignment horizontal="center" vertical="center" wrapText="1"/>
    </xf>
    <xf numFmtId="165" fontId="12" fillId="0" borderId="26" xfId="3" applyNumberFormat="1" applyFont="1" applyFill="1" applyBorder="1" applyAlignment="1">
      <alignment horizontal="center" vertical="center" wrapText="1"/>
    </xf>
    <xf numFmtId="165" fontId="12" fillId="0" borderId="11" xfId="3" applyNumberFormat="1" applyFont="1" applyFill="1" applyBorder="1" applyAlignment="1">
      <alignment horizontal="center" vertical="center" wrapText="1"/>
    </xf>
    <xf numFmtId="6" fontId="14" fillId="6" borderId="31" xfId="0" applyNumberFormat="1" applyFont="1" applyFill="1" applyBorder="1" applyAlignment="1">
      <alignment horizontal="center" vertical="center" wrapText="1"/>
    </xf>
    <xf numFmtId="6" fontId="14" fillId="6" borderId="26" xfId="0" applyNumberFormat="1" applyFont="1" applyFill="1" applyBorder="1" applyAlignment="1">
      <alignment horizontal="center" vertical="center" wrapText="1"/>
    </xf>
    <xf numFmtId="6" fontId="14" fillId="6" borderId="11" xfId="0" applyNumberFormat="1"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3" borderId="7" xfId="0" applyFont="1" applyFill="1" applyBorder="1" applyAlignment="1">
      <alignment horizontal="center"/>
    </xf>
    <xf numFmtId="0" fontId="5" fillId="3" borderId="8"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5" fillId="2" borderId="10" xfId="0" applyFont="1" applyFill="1" applyBorder="1" applyAlignment="1">
      <alignment horizontal="left"/>
    </xf>
    <xf numFmtId="0" fontId="5" fillId="2" borderId="6" xfId="0" applyFont="1" applyFill="1" applyBorder="1" applyAlignment="1">
      <alignment horizontal="left"/>
    </xf>
    <xf numFmtId="0" fontId="8" fillId="4" borderId="4"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cellXfs>
  <cellStyles count="6">
    <cellStyle name="Hipervínculo" xfId="5" builtinId="8"/>
    <cellStyle name="Millares" xfId="1" builtinId="3"/>
    <cellStyle name="Millares [0]" xfId="2" builtinId="6"/>
    <cellStyle name="Moneda" xfId="3" builtinId="4"/>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ramirez/Documents/1.%20SOPORTE%20T&#201;CNICO%20Y%20ADMINISTRATIVO/PLAN%20DE%20ACCI&#211;N%20DISTRITAL%20DE%20DISCAPACIDAD/6.%20Ajuste%20PADD%202016-2020%20noviembre/Copia%20de%20Matriz%20PADD_ajustado%20octubre%20revisado%20SD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aramirez/Documents/1.%20SOPORTE%20T&#201;CNICO%20Y%20ADMINISTRATIVO/PLAN%20DE%20ACCI&#211;N%202016-2019/Copia%20de%20Copia%20de%20Plan%20de%20Acci&#243;n%20Distrital%20de%20Discapacidad%20%202016-2020%20YANE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D 2016-2020"/>
      <sheetName val="PADD 2016-2020 (2)"/>
      <sheetName val="Validadores (2)"/>
    </sheetNames>
    <sheetDataSet>
      <sheetData sheetId="0"/>
      <sheetData sheetId="1"/>
      <sheetData sheetId="2">
        <row r="3">
          <cell r="B3" t="str">
            <v>Semestre 1</v>
          </cell>
          <cell r="N3" t="str">
            <v>_01_Pilar_Igualdad_de_Calidad_de_Vida</v>
          </cell>
          <cell r="BF3" t="str">
            <v>_Sector_Gestión_Pública</v>
          </cell>
        </row>
        <row r="4">
          <cell r="B4" t="str">
            <v>Semestre 2</v>
          </cell>
          <cell r="N4" t="str">
            <v>_02_Pilar_Democracia_Urbana</v>
          </cell>
          <cell r="BF4" t="str">
            <v>_Sector_Gobierno</v>
          </cell>
        </row>
        <row r="5">
          <cell r="B5" t="str">
            <v>Formulación PA</v>
          </cell>
          <cell r="N5" t="str">
            <v>_03_Pilar_Construcción_de_Comunidad_y_Cultura_Ciudadana</v>
          </cell>
          <cell r="BF5" t="str">
            <v>_Sector_Hacienda</v>
          </cell>
        </row>
        <row r="6">
          <cell r="BF6" t="str">
            <v>_Sector_Planeación</v>
          </cell>
        </row>
        <row r="7">
          <cell r="BF7" t="str">
            <v>_Sector_Desarrollo_Económico_Industria_y_Turismo</v>
          </cell>
        </row>
        <row r="8">
          <cell r="BF8" t="str">
            <v>_Sector_Educación</v>
          </cell>
        </row>
        <row r="9">
          <cell r="BF9" t="str">
            <v>_Sector_Salud</v>
          </cell>
        </row>
        <row r="10">
          <cell r="BF10" t="str">
            <v>_Sector_Integración_Social</v>
          </cell>
        </row>
        <row r="11">
          <cell r="BF11" t="str">
            <v>_Sector_Cultura_Recreación_y_Deporte</v>
          </cell>
        </row>
        <row r="12">
          <cell r="BF12" t="str">
            <v>_Sector_Ambiente</v>
          </cell>
        </row>
        <row r="13">
          <cell r="BF13" t="str">
            <v>_Sector_Movilidad</v>
          </cell>
        </row>
        <row r="14">
          <cell r="BF14" t="str">
            <v>_Sector_Hábitat</v>
          </cell>
        </row>
        <row r="15">
          <cell r="BF15" t="str">
            <v>_Sector_Mujer</v>
          </cell>
        </row>
        <row r="16">
          <cell r="BF16" t="str">
            <v>_Sector_Seguridad_Convivencia_y_Justicia</v>
          </cell>
        </row>
        <row r="17">
          <cell r="BF17" t="str">
            <v>_Sector_Gestión_Jurídica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ValidadoreS"/>
      <sheetName val="PARA CTDD"/>
      <sheetName val="Hoja2"/>
    </sheetNames>
    <sheetDataSet>
      <sheetData sheetId="0"/>
      <sheetData sheetId="1"/>
      <sheetData sheetId="2">
        <row r="3">
          <cell r="B3" t="str">
            <v>Semestre 1</v>
          </cell>
          <cell r="D3" t="str">
            <v>_Desarrollo_capacidades_oportunidades</v>
          </cell>
        </row>
        <row r="4">
          <cell r="D4" t="str">
            <v>_Ciudadanía_activa</v>
          </cell>
        </row>
        <row r="5">
          <cell r="D5" t="str">
            <v>_Cultural_simbólica</v>
          </cell>
        </row>
        <row r="6">
          <cell r="D6" t="str">
            <v>_Entorno_territorio_medio_ambiente</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martinez@educacionbogota.gov.co" TargetMode="External"/><Relationship Id="rId18" Type="http://schemas.openxmlformats.org/officeDocument/2006/relationships/hyperlink" Target="mailto:gloria.beltran@idu.gov.co" TargetMode="External"/><Relationship Id="rId26" Type="http://schemas.openxmlformats.org/officeDocument/2006/relationships/hyperlink" Target="mailto:cdiaz@movilidadbogota.gov.co" TargetMode="External"/><Relationship Id="rId39" Type="http://schemas.openxmlformats.org/officeDocument/2006/relationships/hyperlink" Target="mailto:chdiazg@ipes.gov.co" TargetMode="External"/><Relationship Id="rId21" Type="http://schemas.openxmlformats.org/officeDocument/2006/relationships/hyperlink" Target="mailto:rborrero@movilidadbogota.gov.co" TargetMode="External"/><Relationship Id="rId34" Type="http://schemas.openxmlformats.org/officeDocument/2006/relationships/hyperlink" Target="mailto:smedina@sdmujer.gov.co" TargetMode="External"/><Relationship Id="rId42" Type="http://schemas.openxmlformats.org/officeDocument/2006/relationships/hyperlink" Target="mailto:chdiazg@ipes.gov.co" TargetMode="External"/><Relationship Id="rId7" Type="http://schemas.openxmlformats.org/officeDocument/2006/relationships/hyperlink" Target="mailto:angelica.montoya@scrd.gov.co" TargetMode="External"/><Relationship Id="rId2" Type="http://schemas.openxmlformats.org/officeDocument/2006/relationships/hyperlink" Target="mailto:jaraujo@desarrolloeconomico.gov.co" TargetMode="External"/><Relationship Id="rId16" Type="http://schemas.openxmlformats.org/officeDocument/2006/relationships/hyperlink" Target="mailto:slsuarez@participacionbogota.gov.co" TargetMode="External"/><Relationship Id="rId29" Type="http://schemas.openxmlformats.org/officeDocument/2006/relationships/hyperlink" Target="mailto:francisco.gonzalez@transmilenio.gov.co" TargetMode="External"/><Relationship Id="rId1" Type="http://schemas.openxmlformats.org/officeDocument/2006/relationships/hyperlink" Target="mailto:jaraujo@desarrolloeconomico.gov.co" TargetMode="External"/><Relationship Id="rId6" Type="http://schemas.openxmlformats.org/officeDocument/2006/relationships/hyperlink" Target="mailto:angelica.montoya@scrd.gov.co" TargetMode="External"/><Relationship Id="rId11" Type="http://schemas.openxmlformats.org/officeDocument/2006/relationships/hyperlink" Target="mailto:dmartinez@educacionbogota.gov.co" TargetMode="External"/><Relationship Id="rId24" Type="http://schemas.openxmlformats.org/officeDocument/2006/relationships/hyperlink" Target="mailto:cdiaz@movilidadbogota.gov.co" TargetMode="External"/><Relationship Id="rId32" Type="http://schemas.openxmlformats.org/officeDocument/2006/relationships/hyperlink" Target="mailto:guillermo.rojas@idrd.gov.co" TargetMode="External"/><Relationship Id="rId37" Type="http://schemas.openxmlformats.org/officeDocument/2006/relationships/hyperlink" Target="mailto:chdiazg@ipes.gov.co" TargetMode="External"/><Relationship Id="rId40" Type="http://schemas.openxmlformats.org/officeDocument/2006/relationships/hyperlink" Target="mailto:chdiazg@ipes.gov.co" TargetMode="External"/><Relationship Id="rId45" Type="http://schemas.openxmlformats.org/officeDocument/2006/relationships/printerSettings" Target="../printerSettings/printerSettings1.bin"/><Relationship Id="rId5" Type="http://schemas.openxmlformats.org/officeDocument/2006/relationships/hyperlink" Target="mailto:ma1gonzalez@saludcpital.gov.co" TargetMode="External"/><Relationship Id="rId15" Type="http://schemas.openxmlformats.org/officeDocument/2006/relationships/hyperlink" Target="mailto:slsuarez@participacionbogota.gov.co" TargetMode="External"/><Relationship Id="rId23" Type="http://schemas.openxmlformats.org/officeDocument/2006/relationships/hyperlink" Target="mailto:rborrero@movilidadbogota.gov.co" TargetMode="External"/><Relationship Id="rId28" Type="http://schemas.openxmlformats.org/officeDocument/2006/relationships/hyperlink" Target="mailto:maria.alvarez@transmilenio.gov.co" TargetMode="External"/><Relationship Id="rId36" Type="http://schemas.openxmlformats.org/officeDocument/2006/relationships/hyperlink" Target="mailto:ecastillo@sdmujer.gov.co" TargetMode="External"/><Relationship Id="rId10" Type="http://schemas.openxmlformats.org/officeDocument/2006/relationships/hyperlink" Target="mailto:dmartinez@educacionbogota.gov.co" TargetMode="External"/><Relationship Id="rId19" Type="http://schemas.openxmlformats.org/officeDocument/2006/relationships/hyperlink" Target="mailto:gloria.beltran@idu.gov.co" TargetMode="External"/><Relationship Id="rId31" Type="http://schemas.openxmlformats.org/officeDocument/2006/relationships/hyperlink" Target="mailto:henry.knudson@idrd.gov.co" TargetMode="External"/><Relationship Id="rId44" Type="http://schemas.openxmlformats.org/officeDocument/2006/relationships/hyperlink" Target="mailto:ecastillo@sdmujer.gov.co" TargetMode="External"/><Relationship Id="rId4" Type="http://schemas.openxmlformats.org/officeDocument/2006/relationships/hyperlink" Target="mailto:ma1gonzalez@saludcpital.gov.co" TargetMode="External"/><Relationship Id="rId9" Type="http://schemas.openxmlformats.org/officeDocument/2006/relationships/hyperlink" Target="mailto:dmartinez@educacionbogota.gov.co" TargetMode="External"/><Relationship Id="rId14" Type="http://schemas.openxmlformats.org/officeDocument/2006/relationships/hyperlink" Target="mailto:dmartinez@educacionbogota.gov.co" TargetMode="External"/><Relationship Id="rId22" Type="http://schemas.openxmlformats.org/officeDocument/2006/relationships/hyperlink" Target="mailto:rborrero@movilidadbogota.gov.co" TargetMode="External"/><Relationship Id="rId27" Type="http://schemas.openxmlformats.org/officeDocument/2006/relationships/hyperlink" Target="mailto:maria.alvarez@transmilenio.gov.co" TargetMode="External"/><Relationship Id="rId30" Type="http://schemas.openxmlformats.org/officeDocument/2006/relationships/hyperlink" Target="mailto:amparo.wiswell@idrd.gov.co" TargetMode="External"/><Relationship Id="rId35" Type="http://schemas.openxmlformats.org/officeDocument/2006/relationships/hyperlink" Target="mailto:smedina@sdmujer.gov.co" TargetMode="External"/><Relationship Id="rId43" Type="http://schemas.openxmlformats.org/officeDocument/2006/relationships/hyperlink" Target="mailto:camilo.ramirez@gobiernobogota.gov.co" TargetMode="External"/><Relationship Id="rId8" Type="http://schemas.openxmlformats.org/officeDocument/2006/relationships/hyperlink" Target="mailto:angelica.montoya@scrd.gov.co" TargetMode="External"/><Relationship Id="rId3" Type="http://schemas.openxmlformats.org/officeDocument/2006/relationships/hyperlink" Target="mailto:emendozaa@habitatbogota.gov.co" TargetMode="External"/><Relationship Id="rId12" Type="http://schemas.openxmlformats.org/officeDocument/2006/relationships/hyperlink" Target="mailto:dmartinez@educacionbogota.gov.co" TargetMode="External"/><Relationship Id="rId17" Type="http://schemas.openxmlformats.org/officeDocument/2006/relationships/hyperlink" Target="mailto:manuel.vanegas@transmilenio.gov.co" TargetMode="External"/><Relationship Id="rId25" Type="http://schemas.openxmlformats.org/officeDocument/2006/relationships/hyperlink" Target="mailto:cdiaz@movilidadbogota.gov.co" TargetMode="External"/><Relationship Id="rId33" Type="http://schemas.openxmlformats.org/officeDocument/2006/relationships/hyperlink" Target="mailto:smedina@sdmujer.gov.co" TargetMode="External"/><Relationship Id="rId38" Type="http://schemas.openxmlformats.org/officeDocument/2006/relationships/hyperlink" Target="mailto:chdiazg@ipes.gov.co" TargetMode="External"/><Relationship Id="rId20" Type="http://schemas.openxmlformats.org/officeDocument/2006/relationships/hyperlink" Target="mailto:rborrero@movilidadbogota.gov.co" TargetMode="External"/><Relationship Id="rId41" Type="http://schemas.openxmlformats.org/officeDocument/2006/relationships/hyperlink" Target="mailto:chdiazg@ipe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5"/>
  <sheetViews>
    <sheetView showGridLines="0" tabSelected="1" zoomScale="70" zoomScaleNormal="70" zoomScaleSheetLayoutView="100" zoomScalePageLayoutView="125" workbookViewId="0">
      <pane xSplit="1" ySplit="10" topLeftCell="G11" activePane="bottomRight" state="frozen"/>
      <selection pane="topRight" activeCell="B1" sqref="B1"/>
      <selection pane="bottomLeft" activeCell="A11" sqref="A11"/>
      <selection pane="bottomRight" activeCell="H32" sqref="H32"/>
    </sheetView>
  </sheetViews>
  <sheetFormatPr baseColWidth="10" defaultColWidth="0" defaultRowHeight="12.75" zeroHeight="1" x14ac:dyDescent="0.2"/>
  <cols>
    <col min="1" max="1" width="3.42578125" style="5" customWidth="1"/>
    <col min="2" max="2" width="20.140625" style="5" customWidth="1"/>
    <col min="3" max="3" width="15.42578125" style="5" customWidth="1"/>
    <col min="4" max="4" width="43.140625" style="5" customWidth="1"/>
    <col min="5" max="5" width="65.28515625" style="5" customWidth="1"/>
    <col min="6" max="6" width="17.28515625" style="5" customWidth="1"/>
    <col min="7" max="7" width="19.140625" style="5" customWidth="1"/>
    <col min="8" max="8" width="19.28515625" style="5" customWidth="1"/>
    <col min="9" max="9" width="18" style="5" customWidth="1"/>
    <col min="10" max="10" width="24.42578125" style="5" customWidth="1"/>
    <col min="11" max="11" width="15.28515625" style="5" customWidth="1"/>
    <col min="12" max="12" width="17.85546875" style="5" customWidth="1"/>
    <col min="13" max="13" width="13.140625" style="5" customWidth="1"/>
    <col min="14" max="14" width="16" style="5" customWidth="1"/>
    <col min="15" max="15" width="33.140625" style="5" customWidth="1"/>
    <col min="16" max="16" width="49.5703125" style="5" customWidth="1"/>
    <col min="17" max="17" width="25.7109375" style="5" customWidth="1"/>
    <col min="18" max="18" width="24.42578125" style="5" customWidth="1"/>
    <col min="19" max="19" width="24.140625" style="5" customWidth="1"/>
    <col min="20" max="20" width="22.85546875" style="5" customWidth="1"/>
    <col min="21" max="21" width="16.140625" style="5" customWidth="1"/>
    <col min="22" max="22" width="10.28515625" style="5" customWidth="1"/>
    <col min="23" max="23" width="16.140625" style="5" customWidth="1"/>
    <col min="24" max="24" width="10.42578125" style="5" customWidth="1"/>
    <col min="25" max="25" width="14.85546875" style="5" customWidth="1"/>
    <col min="26" max="26" width="11" style="5" customWidth="1"/>
    <col min="27" max="27" width="15.140625" style="5" customWidth="1"/>
    <col min="28" max="28" width="11.42578125" style="5" customWidth="1"/>
    <col min="29" max="29" width="22" style="5" customWidth="1"/>
    <col min="30" max="30" width="24.42578125" style="5" customWidth="1"/>
    <col min="31" max="31" width="24.28515625" style="5" customWidth="1"/>
    <col min="32" max="32" width="12" style="5" customWidth="1"/>
    <col min="33" max="33" width="28" style="5" customWidth="1"/>
    <col min="34" max="34" width="31.85546875" style="5" customWidth="1"/>
    <col min="35" max="35" width="25.7109375" style="5" customWidth="1"/>
    <col min="36" max="36" width="21.7109375" style="5" customWidth="1"/>
    <col min="37" max="37" width="17.28515625" style="5" customWidth="1"/>
    <col min="38" max="38" width="29.85546875" style="5" customWidth="1"/>
    <col min="39" max="39" width="51.7109375" style="5" customWidth="1"/>
    <col min="40" max="43" width="10.85546875" style="5" customWidth="1"/>
    <col min="44" max="16384" width="10.85546875" style="5" hidden="1"/>
  </cols>
  <sheetData>
    <row r="1" spans="1:40" ht="19.5" hidden="1" customHeight="1" x14ac:dyDescent="0.2">
      <c r="A1" s="1"/>
      <c r="B1" s="1"/>
      <c r="C1" s="2"/>
      <c r="D1" s="2"/>
      <c r="E1" s="2"/>
      <c r="F1" s="3"/>
      <c r="G1" s="201" t="s">
        <v>0</v>
      </c>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3"/>
      <c r="AN1" s="4"/>
    </row>
    <row r="2" spans="1:40" ht="14.45" hidden="1" customHeight="1" x14ac:dyDescent="0.2">
      <c r="A2" s="6"/>
      <c r="B2" s="7" t="s">
        <v>1</v>
      </c>
      <c r="C2" s="8"/>
      <c r="D2" s="210" t="s">
        <v>2</v>
      </c>
      <c r="E2" s="210"/>
      <c r="F2" s="211"/>
      <c r="G2" s="204"/>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6"/>
      <c r="AN2" s="4"/>
    </row>
    <row r="3" spans="1:40" ht="15" hidden="1" customHeight="1" x14ac:dyDescent="0.2">
      <c r="A3" s="6"/>
      <c r="B3" s="7" t="s">
        <v>3</v>
      </c>
      <c r="C3" s="9"/>
      <c r="D3" s="212"/>
      <c r="E3" s="212"/>
      <c r="F3" s="213"/>
      <c r="G3" s="204"/>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6"/>
      <c r="AN3" s="4"/>
    </row>
    <row r="4" spans="1:40" ht="15" hidden="1" customHeight="1" x14ac:dyDescent="0.2">
      <c r="A4" s="6"/>
      <c r="B4" s="7" t="s">
        <v>4</v>
      </c>
      <c r="C4" s="9"/>
      <c r="D4" s="212"/>
      <c r="E4" s="212"/>
      <c r="F4" s="213"/>
      <c r="G4" s="204"/>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6"/>
      <c r="AN4" s="4"/>
    </row>
    <row r="5" spans="1:40" ht="15" hidden="1" customHeight="1" x14ac:dyDescent="0.2">
      <c r="A5" s="6"/>
      <c r="B5" s="214" t="s">
        <v>5</v>
      </c>
      <c r="C5" s="215"/>
      <c r="D5" s="10"/>
      <c r="E5" s="11" t="s">
        <v>6</v>
      </c>
      <c r="F5" s="12"/>
      <c r="G5" s="204"/>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6"/>
      <c r="AN5" s="4"/>
    </row>
    <row r="6" spans="1:40" ht="15.75" hidden="1" customHeight="1" thickBot="1" x14ac:dyDescent="0.25">
      <c r="A6" s="6"/>
      <c r="B6" s="13"/>
      <c r="C6" s="14"/>
      <c r="D6" s="15"/>
      <c r="E6" s="15"/>
      <c r="F6" s="16"/>
      <c r="G6" s="207"/>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9"/>
      <c r="AN6" s="4"/>
    </row>
    <row r="7" spans="1:40" s="20" customFormat="1" ht="12" hidden="1" customHeight="1" x14ac:dyDescent="0.2">
      <c r="A7" s="17"/>
      <c r="B7" s="216" t="s">
        <v>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18"/>
      <c r="AC7" s="220" t="s">
        <v>8</v>
      </c>
      <c r="AD7" s="221"/>
      <c r="AE7" s="222"/>
      <c r="AF7" s="226" t="s">
        <v>9</v>
      </c>
      <c r="AG7" s="227"/>
      <c r="AH7" s="227"/>
      <c r="AI7" s="227"/>
      <c r="AJ7" s="227"/>
      <c r="AK7" s="227"/>
      <c r="AL7" s="228"/>
      <c r="AM7" s="232"/>
      <c r="AN7" s="19"/>
    </row>
    <row r="8" spans="1:40" s="20" customFormat="1" ht="15" hidden="1" customHeight="1" x14ac:dyDescent="0.2">
      <c r="A8" s="17"/>
      <c r="B8" s="218"/>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
      <c r="AC8" s="223"/>
      <c r="AD8" s="224"/>
      <c r="AE8" s="225"/>
      <c r="AF8" s="229"/>
      <c r="AG8" s="230"/>
      <c r="AH8" s="230"/>
      <c r="AI8" s="230"/>
      <c r="AJ8" s="230"/>
      <c r="AK8" s="230"/>
      <c r="AL8" s="231"/>
      <c r="AM8" s="233"/>
      <c r="AN8" s="19"/>
    </row>
    <row r="9" spans="1:40" s="20" customFormat="1" ht="44.25" customHeight="1" thickBot="1" x14ac:dyDescent="0.25">
      <c r="A9" s="17"/>
      <c r="B9" s="234" t="s">
        <v>10</v>
      </c>
      <c r="C9" s="235"/>
      <c r="D9" s="236"/>
      <c r="E9" s="190" t="s">
        <v>11</v>
      </c>
      <c r="F9" s="191"/>
      <c r="G9" s="192" t="s">
        <v>12</v>
      </c>
      <c r="H9" s="192"/>
      <c r="I9" s="192"/>
      <c r="J9" s="192"/>
      <c r="K9" s="192"/>
      <c r="L9" s="192"/>
      <c r="M9" s="193" t="s">
        <v>13</v>
      </c>
      <c r="N9" s="194"/>
      <c r="O9" s="195" t="s">
        <v>14</v>
      </c>
      <c r="P9" s="195"/>
      <c r="Q9" s="195"/>
      <c r="R9" s="195"/>
      <c r="S9" s="195"/>
      <c r="T9" s="195"/>
      <c r="U9" s="190" t="s">
        <v>15</v>
      </c>
      <c r="V9" s="196"/>
      <c r="W9" s="196"/>
      <c r="X9" s="196"/>
      <c r="Y9" s="196"/>
      <c r="Z9" s="196"/>
      <c r="AA9" s="196"/>
      <c r="AB9" s="197"/>
      <c r="AC9" s="198"/>
      <c r="AD9" s="199"/>
      <c r="AE9" s="200"/>
      <c r="AF9" s="181" t="s">
        <v>16</v>
      </c>
      <c r="AG9" s="182"/>
      <c r="AH9" s="182"/>
      <c r="AI9" s="182"/>
      <c r="AJ9" s="182"/>
      <c r="AK9" s="182"/>
      <c r="AL9" s="183"/>
      <c r="AM9" s="233"/>
      <c r="AN9" s="19"/>
    </row>
    <row r="10" spans="1:40" s="20" customFormat="1" ht="87.75" customHeight="1" thickBot="1" x14ac:dyDescent="0.25">
      <c r="A10" s="17"/>
      <c r="B10" s="22" t="s">
        <v>17</v>
      </c>
      <c r="C10" s="22" t="s">
        <v>18</v>
      </c>
      <c r="D10" s="22" t="s">
        <v>19</v>
      </c>
      <c r="E10" s="23" t="s">
        <v>20</v>
      </c>
      <c r="F10" s="23" t="s">
        <v>21</v>
      </c>
      <c r="G10" s="23" t="s">
        <v>22</v>
      </c>
      <c r="H10" s="22" t="s">
        <v>23</v>
      </c>
      <c r="I10" s="23" t="s">
        <v>24</v>
      </c>
      <c r="J10" s="23" t="s">
        <v>25</v>
      </c>
      <c r="K10" s="23" t="s">
        <v>26</v>
      </c>
      <c r="L10" s="23" t="s">
        <v>27</v>
      </c>
      <c r="M10" s="23" t="s">
        <v>28</v>
      </c>
      <c r="N10" s="23" t="s">
        <v>29</v>
      </c>
      <c r="O10" s="23" t="s">
        <v>30</v>
      </c>
      <c r="P10" s="23" t="s">
        <v>31</v>
      </c>
      <c r="Q10" s="22" t="s">
        <v>32</v>
      </c>
      <c r="R10" s="22" t="s">
        <v>33</v>
      </c>
      <c r="S10" s="22" t="s">
        <v>34</v>
      </c>
      <c r="T10" s="22" t="s">
        <v>35</v>
      </c>
      <c r="U10" s="22" t="s">
        <v>36</v>
      </c>
      <c r="V10" s="24" t="s">
        <v>37</v>
      </c>
      <c r="W10" s="22" t="s">
        <v>38</v>
      </c>
      <c r="X10" s="25" t="s">
        <v>39</v>
      </c>
      <c r="Y10" s="22" t="s">
        <v>40</v>
      </c>
      <c r="Z10" s="25" t="s">
        <v>41</v>
      </c>
      <c r="AA10" s="22" t="s">
        <v>42</v>
      </c>
      <c r="AB10" s="26" t="s">
        <v>43</v>
      </c>
      <c r="AC10" s="27" t="s">
        <v>44</v>
      </c>
      <c r="AD10" s="28" t="s">
        <v>45</v>
      </c>
      <c r="AE10" s="29" t="s">
        <v>46</v>
      </c>
      <c r="AF10" s="30" t="s">
        <v>47</v>
      </c>
      <c r="AG10" s="22" t="s">
        <v>48</v>
      </c>
      <c r="AH10" s="22" t="s">
        <v>49</v>
      </c>
      <c r="AI10" s="22" t="s">
        <v>50</v>
      </c>
      <c r="AJ10" s="22" t="s">
        <v>51</v>
      </c>
      <c r="AK10" s="22" t="s">
        <v>52</v>
      </c>
      <c r="AL10" s="31" t="s">
        <v>53</v>
      </c>
      <c r="AM10" s="32" t="s">
        <v>54</v>
      </c>
      <c r="AN10" s="19"/>
    </row>
    <row r="11" spans="1:40" s="49" customFormat="1" ht="207" customHeight="1" x14ac:dyDescent="0.2">
      <c r="A11" s="33"/>
      <c r="B11" s="61" t="s">
        <v>55</v>
      </c>
      <c r="C11" s="34" t="s">
        <v>56</v>
      </c>
      <c r="D11" s="35" t="s">
        <v>57</v>
      </c>
      <c r="E11" s="36" t="s">
        <v>58</v>
      </c>
      <c r="F11" s="37">
        <v>0.8</v>
      </c>
      <c r="G11" s="35" t="s">
        <v>59</v>
      </c>
      <c r="H11" s="35" t="s">
        <v>60</v>
      </c>
      <c r="I11" s="38"/>
      <c r="J11" s="39" t="s">
        <v>61</v>
      </c>
      <c r="K11" s="39" t="s">
        <v>62</v>
      </c>
      <c r="L11" s="39" t="s">
        <v>63</v>
      </c>
      <c r="M11" s="40">
        <v>42552</v>
      </c>
      <c r="N11" s="41">
        <v>44012</v>
      </c>
      <c r="O11" s="42" t="s">
        <v>64</v>
      </c>
      <c r="P11" s="42" t="s">
        <v>65</v>
      </c>
      <c r="Q11" s="43">
        <v>450</v>
      </c>
      <c r="R11" s="43">
        <v>640</v>
      </c>
      <c r="S11" s="43">
        <v>600</v>
      </c>
      <c r="T11" s="43">
        <v>284</v>
      </c>
      <c r="U11" s="39"/>
      <c r="V11" s="39"/>
      <c r="W11" s="35"/>
      <c r="X11" s="35"/>
      <c r="Y11" s="35"/>
      <c r="Z11" s="35"/>
      <c r="AA11" s="35"/>
      <c r="AB11" s="44"/>
      <c r="AC11" s="35" t="s">
        <v>66</v>
      </c>
      <c r="AD11" s="35" t="s">
        <v>67</v>
      </c>
      <c r="AE11" s="35" t="s">
        <v>68</v>
      </c>
      <c r="AF11" s="44">
        <v>1113</v>
      </c>
      <c r="AG11" s="45" t="s">
        <v>69</v>
      </c>
      <c r="AH11" s="46" t="s">
        <v>70</v>
      </c>
      <c r="AI11" s="47">
        <v>3588685615</v>
      </c>
      <c r="AJ11" s="45"/>
      <c r="AK11" s="45"/>
      <c r="AL11" s="45"/>
      <c r="AM11" s="48" t="s">
        <v>71</v>
      </c>
      <c r="AN11" s="33"/>
    </row>
    <row r="12" spans="1:40" ht="139.5" customHeight="1" x14ac:dyDescent="0.2">
      <c r="A12" s="4"/>
      <c r="B12" s="61" t="s">
        <v>55</v>
      </c>
      <c r="C12" s="34" t="s">
        <v>72</v>
      </c>
      <c r="D12" s="35" t="s">
        <v>73</v>
      </c>
      <c r="E12" s="36" t="s">
        <v>74</v>
      </c>
      <c r="F12" s="37">
        <v>0.8</v>
      </c>
      <c r="G12" s="35" t="s">
        <v>59</v>
      </c>
      <c r="H12" s="35" t="s">
        <v>60</v>
      </c>
      <c r="I12" s="38"/>
      <c r="J12" s="39" t="s">
        <v>61</v>
      </c>
      <c r="K12" s="39" t="s">
        <v>62</v>
      </c>
      <c r="L12" s="39" t="s">
        <v>63</v>
      </c>
      <c r="M12" s="40">
        <v>42552</v>
      </c>
      <c r="N12" s="41">
        <v>44012</v>
      </c>
      <c r="O12" s="42" t="s">
        <v>75</v>
      </c>
      <c r="P12" s="42" t="s">
        <v>76</v>
      </c>
      <c r="Q12" s="50">
        <v>1</v>
      </c>
      <c r="R12" s="50">
        <v>1</v>
      </c>
      <c r="S12" s="50">
        <v>1</v>
      </c>
      <c r="T12" s="50">
        <v>1</v>
      </c>
      <c r="U12" s="39"/>
      <c r="V12" s="39"/>
      <c r="W12" s="35"/>
      <c r="X12" s="35"/>
      <c r="Y12" s="35"/>
      <c r="Z12" s="35"/>
      <c r="AA12" s="35"/>
      <c r="AB12" s="44"/>
      <c r="AC12" s="35" t="s">
        <v>66</v>
      </c>
      <c r="AD12" s="35" t="s">
        <v>67</v>
      </c>
      <c r="AE12" s="35" t="s">
        <v>68</v>
      </c>
      <c r="AF12" s="44">
        <v>1113</v>
      </c>
      <c r="AG12" s="45" t="s">
        <v>69</v>
      </c>
      <c r="AH12" s="51" t="s">
        <v>70</v>
      </c>
      <c r="AI12" s="47" t="s">
        <v>77</v>
      </c>
      <c r="AJ12" s="45"/>
      <c r="AK12" s="45"/>
      <c r="AL12" s="45"/>
      <c r="AM12" s="48" t="s">
        <v>78</v>
      </c>
      <c r="AN12" s="4"/>
    </row>
    <row r="13" spans="1:40" ht="75" x14ac:dyDescent="0.2">
      <c r="A13" s="4"/>
      <c r="B13" s="61" t="s">
        <v>79</v>
      </c>
      <c r="C13" s="34" t="s">
        <v>80</v>
      </c>
      <c r="D13" s="35" t="s">
        <v>81</v>
      </c>
      <c r="E13" s="52" t="s">
        <v>82</v>
      </c>
      <c r="F13" s="37">
        <v>1.5</v>
      </c>
      <c r="G13" s="35" t="s">
        <v>59</v>
      </c>
      <c r="H13" s="35" t="s">
        <v>60</v>
      </c>
      <c r="I13" s="38"/>
      <c r="J13" s="39" t="s">
        <v>61</v>
      </c>
      <c r="K13" s="39" t="s">
        <v>62</v>
      </c>
      <c r="L13" s="39" t="s">
        <v>63</v>
      </c>
      <c r="M13" s="40">
        <v>42552</v>
      </c>
      <c r="N13" s="41">
        <v>44012</v>
      </c>
      <c r="O13" s="42" t="s">
        <v>83</v>
      </c>
      <c r="P13" s="42" t="s">
        <v>84</v>
      </c>
      <c r="Q13" s="43">
        <v>450</v>
      </c>
      <c r="R13" s="43">
        <v>450</v>
      </c>
      <c r="S13" s="43">
        <v>300</v>
      </c>
      <c r="T13" s="43">
        <v>117</v>
      </c>
      <c r="U13" s="39"/>
      <c r="V13" s="39"/>
      <c r="W13" s="35"/>
      <c r="X13" s="35"/>
      <c r="Y13" s="35"/>
      <c r="Z13" s="35"/>
      <c r="AA13" s="35"/>
      <c r="AB13" s="44"/>
      <c r="AC13" s="35" t="s">
        <v>66</v>
      </c>
      <c r="AD13" s="35" t="s">
        <v>67</v>
      </c>
      <c r="AE13" s="35" t="s">
        <v>68</v>
      </c>
      <c r="AF13" s="44">
        <v>1113</v>
      </c>
      <c r="AG13" s="45" t="s">
        <v>69</v>
      </c>
      <c r="AH13" s="53" t="s">
        <v>82</v>
      </c>
      <c r="AI13" s="47">
        <v>1246510666</v>
      </c>
      <c r="AJ13" s="45"/>
      <c r="AK13" s="45"/>
      <c r="AL13" s="45"/>
      <c r="AM13" s="48" t="s">
        <v>85</v>
      </c>
      <c r="AN13" s="4"/>
    </row>
    <row r="14" spans="1:40" ht="135" x14ac:dyDescent="0.2">
      <c r="A14" s="4"/>
      <c r="B14" s="61" t="s">
        <v>55</v>
      </c>
      <c r="C14" s="34" t="s">
        <v>56</v>
      </c>
      <c r="D14" s="35" t="s">
        <v>86</v>
      </c>
      <c r="E14" s="52" t="s">
        <v>87</v>
      </c>
      <c r="F14" s="37">
        <v>0.8</v>
      </c>
      <c r="G14" s="35" t="s">
        <v>59</v>
      </c>
      <c r="H14" s="35" t="s">
        <v>60</v>
      </c>
      <c r="I14" s="38"/>
      <c r="J14" s="39" t="s">
        <v>61</v>
      </c>
      <c r="K14" s="39" t="s">
        <v>62</v>
      </c>
      <c r="L14" s="39" t="s">
        <v>63</v>
      </c>
      <c r="M14" s="40">
        <v>42552</v>
      </c>
      <c r="N14" s="41">
        <v>44012</v>
      </c>
      <c r="O14" s="42" t="s">
        <v>88</v>
      </c>
      <c r="P14" s="42" t="s">
        <v>89</v>
      </c>
      <c r="Q14" s="50">
        <v>1</v>
      </c>
      <c r="R14" s="50">
        <v>1</v>
      </c>
      <c r="S14" s="50">
        <v>1</v>
      </c>
      <c r="T14" s="50">
        <v>1</v>
      </c>
      <c r="U14" s="39"/>
      <c r="V14" s="39"/>
      <c r="W14" s="35"/>
      <c r="X14" s="35"/>
      <c r="Y14" s="35"/>
      <c r="Z14" s="35"/>
      <c r="AA14" s="35"/>
      <c r="AB14" s="44"/>
      <c r="AC14" s="35" t="s">
        <v>66</v>
      </c>
      <c r="AD14" s="35" t="s">
        <v>67</v>
      </c>
      <c r="AE14" s="35" t="s">
        <v>68</v>
      </c>
      <c r="AF14" s="44">
        <v>1113</v>
      </c>
      <c r="AG14" s="45" t="s">
        <v>69</v>
      </c>
      <c r="AH14" s="46" t="s">
        <v>90</v>
      </c>
      <c r="AI14" s="47">
        <v>5046378240</v>
      </c>
      <c r="AJ14" s="45"/>
      <c r="AK14" s="45"/>
      <c r="AL14" s="45"/>
      <c r="AM14" s="48" t="s">
        <v>91</v>
      </c>
      <c r="AN14" s="4"/>
    </row>
    <row r="15" spans="1:40" ht="60" x14ac:dyDescent="0.2">
      <c r="A15" s="4"/>
      <c r="B15" s="61" t="s">
        <v>55</v>
      </c>
      <c r="C15" s="34" t="s">
        <v>56</v>
      </c>
      <c r="D15" s="35" t="s">
        <v>92</v>
      </c>
      <c r="E15" s="52" t="s">
        <v>93</v>
      </c>
      <c r="F15" s="37">
        <v>0.8</v>
      </c>
      <c r="G15" s="35" t="s">
        <v>59</v>
      </c>
      <c r="H15" s="35" t="s">
        <v>60</v>
      </c>
      <c r="I15" s="38"/>
      <c r="J15" s="39" t="s">
        <v>61</v>
      </c>
      <c r="K15" s="39" t="s">
        <v>62</v>
      </c>
      <c r="L15" s="39" t="s">
        <v>63</v>
      </c>
      <c r="M15" s="40">
        <v>42552</v>
      </c>
      <c r="N15" s="41">
        <v>44012</v>
      </c>
      <c r="O15" s="42" t="s">
        <v>94</v>
      </c>
      <c r="P15" s="42" t="s">
        <v>95</v>
      </c>
      <c r="Q15" s="43">
        <v>3289</v>
      </c>
      <c r="R15" s="43">
        <v>3289</v>
      </c>
      <c r="S15" s="43">
        <v>3289</v>
      </c>
      <c r="T15" s="43">
        <v>3289</v>
      </c>
      <c r="U15" s="39"/>
      <c r="V15" s="39"/>
      <c r="W15" s="35"/>
      <c r="X15" s="35"/>
      <c r="Y15" s="35"/>
      <c r="Z15" s="35"/>
      <c r="AA15" s="35"/>
      <c r="AB15" s="44"/>
      <c r="AC15" s="35" t="s">
        <v>66</v>
      </c>
      <c r="AD15" s="35" t="s">
        <v>67</v>
      </c>
      <c r="AE15" s="35" t="s">
        <v>68</v>
      </c>
      <c r="AF15" s="44">
        <v>1113</v>
      </c>
      <c r="AG15" s="45" t="s">
        <v>69</v>
      </c>
      <c r="AH15" s="46" t="s">
        <v>96</v>
      </c>
      <c r="AI15" s="47">
        <v>184156890356</v>
      </c>
      <c r="AJ15" s="45"/>
      <c r="AK15" s="45"/>
      <c r="AL15" s="45"/>
      <c r="AM15" s="48"/>
      <c r="AN15" s="4"/>
    </row>
    <row r="16" spans="1:40" ht="173.25" customHeight="1" x14ac:dyDescent="0.2">
      <c r="A16" s="4"/>
      <c r="B16" s="61" t="s">
        <v>97</v>
      </c>
      <c r="C16" s="34" t="s">
        <v>98</v>
      </c>
      <c r="D16" s="35" t="s">
        <v>99</v>
      </c>
      <c r="E16" s="54" t="s">
        <v>100</v>
      </c>
      <c r="F16" s="37">
        <v>4.2</v>
      </c>
      <c r="G16" s="35" t="s">
        <v>59</v>
      </c>
      <c r="H16" s="35" t="s">
        <v>60</v>
      </c>
      <c r="I16" s="38"/>
      <c r="J16" s="39" t="s">
        <v>61</v>
      </c>
      <c r="K16" s="55" t="s">
        <v>62</v>
      </c>
      <c r="L16" s="55" t="s">
        <v>63</v>
      </c>
      <c r="M16" s="56">
        <v>42552</v>
      </c>
      <c r="N16" s="57">
        <v>44012</v>
      </c>
      <c r="O16" s="42" t="s">
        <v>101</v>
      </c>
      <c r="P16" s="42" t="s">
        <v>102</v>
      </c>
      <c r="Q16" s="50">
        <v>0.25</v>
      </c>
      <c r="R16" s="50">
        <v>0.25</v>
      </c>
      <c r="S16" s="50">
        <v>0.25</v>
      </c>
      <c r="T16" s="50">
        <v>0.2</v>
      </c>
      <c r="U16" s="58"/>
      <c r="V16" s="39"/>
      <c r="W16" s="35"/>
      <c r="X16" s="35"/>
      <c r="Y16" s="35"/>
      <c r="Z16" s="35"/>
      <c r="AA16" s="35"/>
      <c r="AB16" s="44"/>
      <c r="AC16" s="35" t="s">
        <v>66</v>
      </c>
      <c r="AD16" s="35" t="s">
        <v>67</v>
      </c>
      <c r="AE16" s="35" t="s">
        <v>68</v>
      </c>
      <c r="AF16" s="44">
        <v>1113</v>
      </c>
      <c r="AG16" s="45" t="s">
        <v>69</v>
      </c>
      <c r="AH16" s="46" t="s">
        <v>103</v>
      </c>
      <c r="AI16" s="47">
        <v>2249295000</v>
      </c>
      <c r="AJ16" s="45"/>
      <c r="AK16" s="45"/>
      <c r="AL16" s="45"/>
      <c r="AM16" s="48" t="s">
        <v>104</v>
      </c>
      <c r="AN16" s="4"/>
    </row>
    <row r="17" spans="1:40" s="59" customFormat="1" ht="152.25" customHeight="1" x14ac:dyDescent="0.2">
      <c r="B17" s="61" t="s">
        <v>55</v>
      </c>
      <c r="C17" s="60" t="s">
        <v>105</v>
      </c>
      <c r="D17" s="61" t="s">
        <v>106</v>
      </c>
      <c r="E17" s="62" t="s">
        <v>107</v>
      </c>
      <c r="F17" s="37">
        <v>0.8</v>
      </c>
      <c r="G17" s="61" t="s">
        <v>108</v>
      </c>
      <c r="H17" s="61" t="s">
        <v>109</v>
      </c>
      <c r="I17" s="63"/>
      <c r="J17" s="39" t="s">
        <v>110</v>
      </c>
      <c r="K17" s="55" t="s">
        <v>111</v>
      </c>
      <c r="L17" s="55" t="s">
        <v>112</v>
      </c>
      <c r="M17" s="64">
        <v>42887</v>
      </c>
      <c r="N17" s="41">
        <v>44012</v>
      </c>
      <c r="O17" s="55" t="s">
        <v>113</v>
      </c>
      <c r="P17" s="55" t="s">
        <v>114</v>
      </c>
      <c r="Q17" s="65" t="s">
        <v>115</v>
      </c>
      <c r="R17" s="65" t="s">
        <v>116</v>
      </c>
      <c r="S17" s="65" t="s">
        <v>116</v>
      </c>
      <c r="T17" s="65" t="s">
        <v>116</v>
      </c>
      <c r="U17" s="55"/>
      <c r="V17" s="55"/>
      <c r="W17" s="61"/>
      <c r="X17" s="66"/>
      <c r="Y17" s="61"/>
      <c r="Z17" s="61"/>
      <c r="AA17" s="61"/>
      <c r="AB17" s="67"/>
      <c r="AC17" s="61" t="s">
        <v>117</v>
      </c>
      <c r="AD17" s="61" t="s">
        <v>118</v>
      </c>
      <c r="AE17" s="61" t="s">
        <v>119</v>
      </c>
      <c r="AF17" s="67">
        <v>1022</v>
      </c>
      <c r="AG17" s="66" t="s">
        <v>120</v>
      </c>
      <c r="AH17" s="68" t="s">
        <v>121</v>
      </c>
      <c r="AI17" s="69">
        <v>641000000</v>
      </c>
      <c r="AJ17" s="70"/>
      <c r="AK17" s="70"/>
      <c r="AL17" s="70"/>
      <c r="AM17" s="48"/>
    </row>
    <row r="18" spans="1:40" s="59" customFormat="1" ht="127.15" customHeight="1" x14ac:dyDescent="0.2">
      <c r="B18" s="61" t="s">
        <v>55</v>
      </c>
      <c r="C18" s="60" t="s">
        <v>105</v>
      </c>
      <c r="D18" s="61" t="s">
        <v>122</v>
      </c>
      <c r="E18" s="62" t="s">
        <v>123</v>
      </c>
      <c r="F18" s="37">
        <v>0.8</v>
      </c>
      <c r="G18" s="61" t="s">
        <v>108</v>
      </c>
      <c r="H18" s="61" t="s">
        <v>109</v>
      </c>
      <c r="I18" s="63"/>
      <c r="J18" s="39" t="s">
        <v>110</v>
      </c>
      <c r="K18" s="55" t="s">
        <v>111</v>
      </c>
      <c r="L18" s="55" t="s">
        <v>112</v>
      </c>
      <c r="M18" s="64">
        <v>42887</v>
      </c>
      <c r="N18" s="41">
        <v>43983</v>
      </c>
      <c r="O18" s="71" t="s">
        <v>124</v>
      </c>
      <c r="P18" s="55" t="s">
        <v>125</v>
      </c>
      <c r="Q18" s="71">
        <v>63</v>
      </c>
      <c r="R18" s="71">
        <v>50</v>
      </c>
      <c r="S18" s="71">
        <v>40</v>
      </c>
      <c r="T18" s="71">
        <v>9</v>
      </c>
      <c r="U18" s="55"/>
      <c r="V18" s="55"/>
      <c r="W18" s="61"/>
      <c r="X18" s="66"/>
      <c r="Y18" s="61"/>
      <c r="Z18" s="61"/>
      <c r="AA18" s="61"/>
      <c r="AB18" s="67"/>
      <c r="AC18" s="61" t="s">
        <v>117</v>
      </c>
      <c r="AD18" s="61" t="s">
        <v>118</v>
      </c>
      <c r="AE18" s="61" t="s">
        <v>119</v>
      </c>
      <c r="AF18" s="67">
        <v>1022</v>
      </c>
      <c r="AG18" s="66" t="s">
        <v>120</v>
      </c>
      <c r="AH18" s="68" t="s">
        <v>126</v>
      </c>
      <c r="AI18" s="69">
        <v>380000000</v>
      </c>
      <c r="AJ18" s="70"/>
      <c r="AK18" s="70"/>
      <c r="AL18" s="70"/>
      <c r="AM18" s="48"/>
    </row>
    <row r="19" spans="1:40" s="59" customFormat="1" ht="174.6" customHeight="1" x14ac:dyDescent="0.2">
      <c r="B19" s="61" t="s">
        <v>55</v>
      </c>
      <c r="C19" s="60" t="s">
        <v>105</v>
      </c>
      <c r="D19" s="61" t="s">
        <v>127</v>
      </c>
      <c r="E19" s="62" t="s">
        <v>128</v>
      </c>
      <c r="F19" s="37">
        <v>0.8</v>
      </c>
      <c r="G19" s="61" t="s">
        <v>108</v>
      </c>
      <c r="H19" s="61" t="s">
        <v>109</v>
      </c>
      <c r="I19" s="63"/>
      <c r="J19" s="39" t="s">
        <v>110</v>
      </c>
      <c r="K19" s="55" t="s">
        <v>111</v>
      </c>
      <c r="L19" s="55" t="s">
        <v>112</v>
      </c>
      <c r="M19" s="64">
        <v>42737</v>
      </c>
      <c r="N19" s="41">
        <v>44012</v>
      </c>
      <c r="O19" s="71" t="s">
        <v>129</v>
      </c>
      <c r="P19" s="55" t="s">
        <v>130</v>
      </c>
      <c r="Q19" s="65">
        <v>0.05</v>
      </c>
      <c r="R19" s="65">
        <v>0.55000000000000004</v>
      </c>
      <c r="S19" s="65">
        <v>0.3</v>
      </c>
      <c r="T19" s="65">
        <v>0.1</v>
      </c>
      <c r="U19" s="55"/>
      <c r="V19" s="55"/>
      <c r="W19" s="61"/>
      <c r="X19" s="66"/>
      <c r="Y19" s="61"/>
      <c r="Z19" s="61"/>
      <c r="AA19" s="61"/>
      <c r="AB19" s="67"/>
      <c r="AC19" s="61" t="s">
        <v>117</v>
      </c>
      <c r="AD19" s="61" t="s">
        <v>118</v>
      </c>
      <c r="AE19" s="61" t="s">
        <v>119</v>
      </c>
      <c r="AF19" s="67">
        <v>1022</v>
      </c>
      <c r="AG19" s="66" t="s">
        <v>120</v>
      </c>
      <c r="AH19" s="68" t="s">
        <v>131</v>
      </c>
      <c r="AI19" s="69">
        <v>92000000</v>
      </c>
      <c r="AJ19" s="70"/>
      <c r="AK19" s="70"/>
      <c r="AL19" s="70"/>
      <c r="AM19" s="48"/>
    </row>
    <row r="20" spans="1:40" s="59" customFormat="1" ht="176.45" customHeight="1" x14ac:dyDescent="0.2">
      <c r="B20" s="61" t="s">
        <v>55</v>
      </c>
      <c r="C20" s="60" t="s">
        <v>105</v>
      </c>
      <c r="D20" s="61" t="s">
        <v>127</v>
      </c>
      <c r="E20" s="72" t="s">
        <v>132</v>
      </c>
      <c r="F20" s="37">
        <v>0.8</v>
      </c>
      <c r="G20" s="61" t="s">
        <v>108</v>
      </c>
      <c r="H20" s="61" t="s">
        <v>109</v>
      </c>
      <c r="I20" s="63"/>
      <c r="J20" s="39" t="s">
        <v>110</v>
      </c>
      <c r="K20" s="55" t="s">
        <v>111</v>
      </c>
      <c r="L20" s="55" t="s">
        <v>112</v>
      </c>
      <c r="M20" s="64">
        <v>42371</v>
      </c>
      <c r="N20" s="41">
        <v>44012</v>
      </c>
      <c r="O20" s="71" t="s">
        <v>133</v>
      </c>
      <c r="P20" s="55" t="s">
        <v>134</v>
      </c>
      <c r="Q20" s="71">
        <v>74</v>
      </c>
      <c r="R20" s="71">
        <v>49</v>
      </c>
      <c r="S20" s="71">
        <v>40</v>
      </c>
      <c r="T20" s="71">
        <v>23</v>
      </c>
      <c r="U20" s="55"/>
      <c r="V20" s="55"/>
      <c r="W20" s="61"/>
      <c r="X20" s="66"/>
      <c r="Y20" s="61"/>
      <c r="Z20" s="61"/>
      <c r="AA20" s="61"/>
      <c r="AB20" s="67"/>
      <c r="AC20" s="61" t="s">
        <v>117</v>
      </c>
      <c r="AD20" s="61" t="s">
        <v>118</v>
      </c>
      <c r="AE20" s="61" t="s">
        <v>119</v>
      </c>
      <c r="AF20" s="67">
        <v>1022</v>
      </c>
      <c r="AG20" s="66" t="s">
        <v>120</v>
      </c>
      <c r="AH20" s="68" t="s">
        <v>135</v>
      </c>
      <c r="AI20" s="69">
        <v>740000000</v>
      </c>
      <c r="AJ20" s="70"/>
      <c r="AK20" s="70"/>
      <c r="AL20" s="70"/>
      <c r="AM20" s="48"/>
    </row>
    <row r="21" spans="1:40" s="59" customFormat="1" ht="174.75" customHeight="1" x14ac:dyDescent="0.2">
      <c r="B21" s="61" t="s">
        <v>55</v>
      </c>
      <c r="C21" s="60" t="s">
        <v>105</v>
      </c>
      <c r="D21" s="61" t="s">
        <v>122</v>
      </c>
      <c r="E21" s="72" t="s">
        <v>136</v>
      </c>
      <c r="F21" s="37">
        <v>0.8</v>
      </c>
      <c r="G21" s="61" t="s">
        <v>108</v>
      </c>
      <c r="H21" s="61" t="s">
        <v>109</v>
      </c>
      <c r="I21" s="63"/>
      <c r="J21" s="39" t="s">
        <v>110</v>
      </c>
      <c r="K21" s="55" t="s">
        <v>111</v>
      </c>
      <c r="L21" s="55" t="s">
        <v>112</v>
      </c>
      <c r="M21" s="64">
        <v>42371</v>
      </c>
      <c r="N21" s="41">
        <v>44012</v>
      </c>
      <c r="O21" s="71" t="s">
        <v>137</v>
      </c>
      <c r="P21" s="55" t="s">
        <v>138</v>
      </c>
      <c r="Q21" s="71">
        <v>60</v>
      </c>
      <c r="R21" s="71">
        <v>45</v>
      </c>
      <c r="S21" s="71">
        <v>30</v>
      </c>
      <c r="T21" s="71">
        <v>10</v>
      </c>
      <c r="U21" s="55"/>
      <c r="V21" s="55"/>
      <c r="W21" s="61"/>
      <c r="X21" s="66"/>
      <c r="Y21" s="61"/>
      <c r="Z21" s="61"/>
      <c r="AA21" s="61"/>
      <c r="AB21" s="67"/>
      <c r="AC21" s="61" t="s">
        <v>117</v>
      </c>
      <c r="AD21" s="61" t="s">
        <v>118</v>
      </c>
      <c r="AE21" s="61" t="s">
        <v>119</v>
      </c>
      <c r="AF21" s="67">
        <v>1022</v>
      </c>
      <c r="AG21" s="66" t="s">
        <v>120</v>
      </c>
      <c r="AH21" s="68" t="s">
        <v>139</v>
      </c>
      <c r="AI21" s="69">
        <v>184000000</v>
      </c>
      <c r="AJ21" s="70"/>
      <c r="AK21" s="70"/>
      <c r="AL21" s="70"/>
      <c r="AM21" s="48"/>
    </row>
    <row r="22" spans="1:40" ht="156.75" customHeight="1" x14ac:dyDescent="0.2">
      <c r="A22" s="4"/>
      <c r="B22" s="61" t="s">
        <v>55</v>
      </c>
      <c r="C22" s="60" t="s">
        <v>105</v>
      </c>
      <c r="D22" s="61" t="s">
        <v>140</v>
      </c>
      <c r="E22" s="72" t="s">
        <v>141</v>
      </c>
      <c r="F22" s="37">
        <v>0.8</v>
      </c>
      <c r="G22" s="61" t="s">
        <v>108</v>
      </c>
      <c r="H22" s="61" t="s">
        <v>109</v>
      </c>
      <c r="I22" s="63"/>
      <c r="J22" s="39" t="s">
        <v>110</v>
      </c>
      <c r="K22" s="55" t="s">
        <v>111</v>
      </c>
      <c r="L22" s="55" t="s">
        <v>112</v>
      </c>
      <c r="M22" s="73">
        <v>42887</v>
      </c>
      <c r="N22" s="73">
        <v>43830</v>
      </c>
      <c r="O22" s="71" t="s">
        <v>142</v>
      </c>
      <c r="P22" s="71" t="s">
        <v>143</v>
      </c>
      <c r="Q22" s="71">
        <v>20</v>
      </c>
      <c r="R22" s="71">
        <v>75</v>
      </c>
      <c r="S22" s="71">
        <v>75</v>
      </c>
      <c r="T22" s="71">
        <v>30</v>
      </c>
      <c r="U22" s="55"/>
      <c r="V22" s="55"/>
      <c r="W22" s="61"/>
      <c r="X22" s="66"/>
      <c r="Y22" s="61"/>
      <c r="Z22" s="61"/>
      <c r="AA22" s="61"/>
      <c r="AB22" s="67"/>
      <c r="AC22" s="61" t="s">
        <v>117</v>
      </c>
      <c r="AD22" s="61" t="s">
        <v>144</v>
      </c>
      <c r="AE22" s="61" t="s">
        <v>145</v>
      </c>
      <c r="AF22" s="67">
        <v>1023</v>
      </c>
      <c r="AG22" s="66" t="s">
        <v>146</v>
      </c>
      <c r="AH22" s="74" t="s">
        <v>147</v>
      </c>
      <c r="AI22" s="184">
        <v>7102000000</v>
      </c>
      <c r="AJ22" s="70"/>
      <c r="AK22" s="70"/>
      <c r="AL22" s="70"/>
      <c r="AM22" s="48"/>
      <c r="AN22" s="4"/>
    </row>
    <row r="23" spans="1:40" ht="117.75" customHeight="1" x14ac:dyDescent="0.2">
      <c r="A23" s="4"/>
      <c r="B23" s="61" t="s">
        <v>55</v>
      </c>
      <c r="C23" s="60" t="s">
        <v>105</v>
      </c>
      <c r="D23" s="61" t="s">
        <v>148</v>
      </c>
      <c r="E23" s="72" t="s">
        <v>149</v>
      </c>
      <c r="F23" s="37">
        <v>0.8</v>
      </c>
      <c r="G23" s="61" t="s">
        <v>108</v>
      </c>
      <c r="H23" s="61" t="s">
        <v>109</v>
      </c>
      <c r="I23" s="63"/>
      <c r="J23" s="39" t="s">
        <v>110</v>
      </c>
      <c r="K23" s="55" t="s">
        <v>111</v>
      </c>
      <c r="L23" s="55" t="s">
        <v>112</v>
      </c>
      <c r="M23" s="73">
        <v>42887</v>
      </c>
      <c r="N23" s="73">
        <v>43830</v>
      </c>
      <c r="O23" s="71" t="s">
        <v>150</v>
      </c>
      <c r="P23" s="55" t="s">
        <v>151</v>
      </c>
      <c r="Q23" s="65">
        <v>1</v>
      </c>
      <c r="R23" s="65">
        <v>1</v>
      </c>
      <c r="S23" s="65">
        <v>1</v>
      </c>
      <c r="T23" s="65">
        <v>1</v>
      </c>
      <c r="U23" s="55"/>
      <c r="V23" s="55"/>
      <c r="W23" s="61"/>
      <c r="X23" s="66"/>
      <c r="Y23" s="61"/>
      <c r="Z23" s="61"/>
      <c r="AA23" s="61"/>
      <c r="AB23" s="67"/>
      <c r="AC23" s="61" t="s">
        <v>117</v>
      </c>
      <c r="AD23" s="61" t="s">
        <v>144</v>
      </c>
      <c r="AE23" s="61" t="s">
        <v>145</v>
      </c>
      <c r="AF23" s="67">
        <v>1023</v>
      </c>
      <c r="AG23" s="66" t="s">
        <v>146</v>
      </c>
      <c r="AH23" s="74" t="s">
        <v>152</v>
      </c>
      <c r="AI23" s="185"/>
      <c r="AJ23" s="70"/>
      <c r="AK23" s="70"/>
      <c r="AL23" s="70"/>
      <c r="AM23" s="48"/>
      <c r="AN23" s="4"/>
    </row>
    <row r="24" spans="1:40" ht="138.75" customHeight="1" x14ac:dyDescent="0.2">
      <c r="A24" s="4"/>
      <c r="B24" s="61" t="s">
        <v>55</v>
      </c>
      <c r="C24" s="60" t="s">
        <v>105</v>
      </c>
      <c r="D24" s="61" t="s">
        <v>148</v>
      </c>
      <c r="E24" s="72" t="s">
        <v>153</v>
      </c>
      <c r="F24" s="37">
        <v>0.8</v>
      </c>
      <c r="G24" s="61" t="s">
        <v>108</v>
      </c>
      <c r="H24" s="61" t="s">
        <v>109</v>
      </c>
      <c r="I24" s="63"/>
      <c r="J24" s="39" t="s">
        <v>110</v>
      </c>
      <c r="K24" s="55" t="s">
        <v>111</v>
      </c>
      <c r="L24" s="55" t="s">
        <v>112</v>
      </c>
      <c r="M24" s="73">
        <v>42522</v>
      </c>
      <c r="N24" s="73">
        <v>43829</v>
      </c>
      <c r="O24" s="71" t="s">
        <v>154</v>
      </c>
      <c r="P24" s="71" t="s">
        <v>155</v>
      </c>
      <c r="Q24" s="65">
        <v>1</v>
      </c>
      <c r="R24" s="65">
        <v>1</v>
      </c>
      <c r="S24" s="65">
        <v>1</v>
      </c>
      <c r="T24" s="65">
        <v>1</v>
      </c>
      <c r="U24" s="55"/>
      <c r="V24" s="55"/>
      <c r="W24" s="61"/>
      <c r="X24" s="66"/>
      <c r="Y24" s="61"/>
      <c r="Z24" s="61"/>
      <c r="AA24" s="61"/>
      <c r="AB24" s="67"/>
      <c r="AC24" s="61" t="s">
        <v>117</v>
      </c>
      <c r="AD24" s="61" t="s">
        <v>144</v>
      </c>
      <c r="AE24" s="61" t="s">
        <v>145</v>
      </c>
      <c r="AF24" s="67">
        <v>1023</v>
      </c>
      <c r="AG24" s="66" t="s">
        <v>146</v>
      </c>
      <c r="AH24" s="74" t="s">
        <v>156</v>
      </c>
      <c r="AI24" s="185"/>
      <c r="AJ24" s="70"/>
      <c r="AK24" s="70"/>
      <c r="AL24" s="70"/>
      <c r="AM24" s="48"/>
      <c r="AN24" s="4"/>
    </row>
    <row r="25" spans="1:40" ht="181.5" customHeight="1" x14ac:dyDescent="0.2">
      <c r="A25" s="4"/>
      <c r="B25" s="61" t="s">
        <v>55</v>
      </c>
      <c r="C25" s="60" t="s">
        <v>105</v>
      </c>
      <c r="D25" s="61" t="s">
        <v>157</v>
      </c>
      <c r="E25" s="72" t="s">
        <v>158</v>
      </c>
      <c r="F25" s="37">
        <v>0.8</v>
      </c>
      <c r="G25" s="61" t="s">
        <v>108</v>
      </c>
      <c r="H25" s="61" t="s">
        <v>109</v>
      </c>
      <c r="I25" s="63"/>
      <c r="J25" s="39" t="s">
        <v>110</v>
      </c>
      <c r="K25" s="55" t="s">
        <v>111</v>
      </c>
      <c r="L25" s="55" t="s">
        <v>112</v>
      </c>
      <c r="M25" s="73">
        <v>42887</v>
      </c>
      <c r="N25" s="73">
        <v>43830</v>
      </c>
      <c r="O25" s="71" t="s">
        <v>159</v>
      </c>
      <c r="P25" s="55" t="s">
        <v>160</v>
      </c>
      <c r="Q25" s="65">
        <v>1</v>
      </c>
      <c r="R25" s="65">
        <v>1</v>
      </c>
      <c r="S25" s="65">
        <v>1</v>
      </c>
      <c r="T25" s="65">
        <v>1</v>
      </c>
      <c r="U25" s="55"/>
      <c r="V25" s="55"/>
      <c r="W25" s="61"/>
      <c r="X25" s="66"/>
      <c r="Y25" s="61"/>
      <c r="Z25" s="61"/>
      <c r="AA25" s="61"/>
      <c r="AB25" s="67"/>
      <c r="AC25" s="61" t="s">
        <v>117</v>
      </c>
      <c r="AD25" s="61" t="s">
        <v>144</v>
      </c>
      <c r="AE25" s="61" t="s">
        <v>145</v>
      </c>
      <c r="AF25" s="67">
        <v>1023</v>
      </c>
      <c r="AG25" s="66" t="s">
        <v>146</v>
      </c>
      <c r="AH25" s="74" t="s">
        <v>161</v>
      </c>
      <c r="AI25" s="185"/>
      <c r="AJ25" s="70"/>
      <c r="AK25" s="70"/>
      <c r="AL25" s="70"/>
      <c r="AM25" s="48"/>
      <c r="AN25" s="4"/>
    </row>
    <row r="26" spans="1:40" ht="75.75" customHeight="1" x14ac:dyDescent="0.2">
      <c r="A26" s="4"/>
      <c r="B26" s="61" t="s">
        <v>55</v>
      </c>
      <c r="C26" s="60" t="s">
        <v>105</v>
      </c>
      <c r="D26" s="61" t="s">
        <v>162</v>
      </c>
      <c r="E26" s="72" t="s">
        <v>163</v>
      </c>
      <c r="F26" s="37">
        <v>0.8</v>
      </c>
      <c r="G26" s="61" t="s">
        <v>108</v>
      </c>
      <c r="H26" s="61" t="s">
        <v>109</v>
      </c>
      <c r="I26" s="63"/>
      <c r="J26" s="39" t="s">
        <v>110</v>
      </c>
      <c r="K26" s="55" t="s">
        <v>111</v>
      </c>
      <c r="L26" s="55" t="s">
        <v>112</v>
      </c>
      <c r="M26" s="73">
        <v>42888</v>
      </c>
      <c r="N26" s="73">
        <v>43831</v>
      </c>
      <c r="O26" s="71" t="s">
        <v>164</v>
      </c>
      <c r="P26" s="55" t="s">
        <v>165</v>
      </c>
      <c r="Q26" s="71">
        <v>20</v>
      </c>
      <c r="R26" s="71">
        <v>20</v>
      </c>
      <c r="S26" s="71">
        <v>20</v>
      </c>
      <c r="T26" s="71">
        <v>20</v>
      </c>
      <c r="U26" s="55"/>
      <c r="V26" s="55"/>
      <c r="W26" s="61"/>
      <c r="X26" s="66"/>
      <c r="Y26" s="61"/>
      <c r="Z26" s="61"/>
      <c r="AA26" s="61"/>
      <c r="AB26" s="67"/>
      <c r="AC26" s="61" t="s">
        <v>117</v>
      </c>
      <c r="AD26" s="61" t="s">
        <v>144</v>
      </c>
      <c r="AE26" s="61" t="s">
        <v>145</v>
      </c>
      <c r="AF26" s="67">
        <v>1023</v>
      </c>
      <c r="AG26" s="66" t="s">
        <v>146</v>
      </c>
      <c r="AH26" s="74" t="s">
        <v>166</v>
      </c>
      <c r="AI26" s="186"/>
      <c r="AJ26" s="70"/>
      <c r="AK26" s="70"/>
      <c r="AL26" s="70"/>
      <c r="AM26" s="48"/>
      <c r="AN26" s="4"/>
    </row>
    <row r="27" spans="1:40" ht="360" x14ac:dyDescent="0.2">
      <c r="A27" s="4"/>
      <c r="B27" s="61" t="s">
        <v>79</v>
      </c>
      <c r="C27" s="61" t="s">
        <v>167</v>
      </c>
      <c r="D27" s="61" t="s">
        <v>168</v>
      </c>
      <c r="E27" s="72" t="s">
        <v>169</v>
      </c>
      <c r="F27" s="37">
        <v>1.5</v>
      </c>
      <c r="G27" s="61" t="s">
        <v>170</v>
      </c>
      <c r="H27" s="61" t="s">
        <v>171</v>
      </c>
      <c r="I27" s="63"/>
      <c r="J27" s="55" t="s">
        <v>172</v>
      </c>
      <c r="K27" s="55" t="s">
        <v>173</v>
      </c>
      <c r="L27" s="75" t="s">
        <v>174</v>
      </c>
      <c r="M27" s="73">
        <v>42856</v>
      </c>
      <c r="N27" s="76">
        <v>44196</v>
      </c>
      <c r="O27" s="77" t="s">
        <v>175</v>
      </c>
      <c r="P27" s="77" t="s">
        <v>176</v>
      </c>
      <c r="Q27" s="65">
        <v>1</v>
      </c>
      <c r="R27" s="65">
        <v>1</v>
      </c>
      <c r="S27" s="65">
        <v>1</v>
      </c>
      <c r="T27" s="65">
        <v>1</v>
      </c>
      <c r="U27" s="55"/>
      <c r="V27" s="55"/>
      <c r="W27" s="61"/>
      <c r="X27" s="61"/>
      <c r="Y27" s="61"/>
      <c r="Z27" s="61"/>
      <c r="AA27" s="61"/>
      <c r="AB27" s="61"/>
      <c r="AC27" s="61" t="s">
        <v>177</v>
      </c>
      <c r="AD27" s="61" t="s">
        <v>178</v>
      </c>
      <c r="AE27" s="61" t="s">
        <v>179</v>
      </c>
      <c r="AF27" s="37">
        <v>1075</v>
      </c>
      <c r="AG27" s="61" t="s">
        <v>180</v>
      </c>
      <c r="AH27" s="61" t="s">
        <v>181</v>
      </c>
      <c r="AI27" s="37"/>
      <c r="AJ27" s="70"/>
      <c r="AK27" s="70"/>
      <c r="AL27" s="70"/>
      <c r="AM27" s="48"/>
      <c r="AN27" s="4"/>
    </row>
    <row r="28" spans="1:40" ht="105" x14ac:dyDescent="0.2">
      <c r="A28" s="4"/>
      <c r="B28" s="37" t="s">
        <v>182</v>
      </c>
      <c r="C28" s="78" t="s">
        <v>183</v>
      </c>
      <c r="D28" s="79" t="s">
        <v>184</v>
      </c>
      <c r="E28" s="80" t="s">
        <v>185</v>
      </c>
      <c r="F28" s="37">
        <v>1.9</v>
      </c>
      <c r="G28" s="79" t="s">
        <v>186</v>
      </c>
      <c r="H28" s="79" t="s">
        <v>187</v>
      </c>
      <c r="I28" s="81"/>
      <c r="J28" s="58" t="s">
        <v>188</v>
      </c>
      <c r="K28" s="71" t="s">
        <v>189</v>
      </c>
      <c r="L28" s="82" t="s">
        <v>190</v>
      </c>
      <c r="M28" s="64">
        <v>42522</v>
      </c>
      <c r="N28" s="83">
        <v>43099</v>
      </c>
      <c r="O28" s="84" t="s">
        <v>191</v>
      </c>
      <c r="P28" s="85" t="s">
        <v>192</v>
      </c>
      <c r="Q28" s="58" t="s">
        <v>193</v>
      </c>
      <c r="R28" s="58" t="s">
        <v>193</v>
      </c>
      <c r="S28" s="58"/>
      <c r="T28" s="58"/>
      <c r="U28" s="58"/>
      <c r="V28" s="58"/>
      <c r="W28" s="68"/>
      <c r="X28" s="79"/>
      <c r="Y28" s="68"/>
      <c r="Z28" s="68"/>
      <c r="AA28" s="68"/>
      <c r="AB28" s="79"/>
      <c r="AC28" s="68" t="s">
        <v>66</v>
      </c>
      <c r="AD28" s="68" t="s">
        <v>194</v>
      </c>
      <c r="AE28" s="68" t="s">
        <v>195</v>
      </c>
      <c r="AF28" s="79">
        <v>1067</v>
      </c>
      <c r="AG28" s="79" t="s">
        <v>196</v>
      </c>
      <c r="AH28" s="68" t="s">
        <v>197</v>
      </c>
      <c r="AI28" s="86">
        <v>303</v>
      </c>
      <c r="AJ28" s="87"/>
      <c r="AK28" s="87"/>
      <c r="AL28" s="87"/>
      <c r="AM28" s="88" t="s">
        <v>198</v>
      </c>
      <c r="AN28" s="4"/>
    </row>
    <row r="29" spans="1:40" ht="105" x14ac:dyDescent="0.2">
      <c r="A29" s="4"/>
      <c r="B29" s="37" t="s">
        <v>182</v>
      </c>
      <c r="C29" s="78" t="s">
        <v>183</v>
      </c>
      <c r="D29" s="79" t="s">
        <v>184</v>
      </c>
      <c r="E29" s="80" t="s">
        <v>199</v>
      </c>
      <c r="F29" s="37">
        <v>1.9</v>
      </c>
      <c r="G29" s="79" t="s">
        <v>186</v>
      </c>
      <c r="H29" s="79" t="s">
        <v>187</v>
      </c>
      <c r="I29" s="81"/>
      <c r="J29" s="58" t="s">
        <v>200</v>
      </c>
      <c r="K29" s="71" t="s">
        <v>201</v>
      </c>
      <c r="L29" s="82" t="s">
        <v>202</v>
      </c>
      <c r="M29" s="64">
        <v>42522</v>
      </c>
      <c r="N29" s="83">
        <v>43829</v>
      </c>
      <c r="O29" s="89" t="s">
        <v>203</v>
      </c>
      <c r="P29" s="90" t="s">
        <v>204</v>
      </c>
      <c r="Q29" s="71" t="s">
        <v>205</v>
      </c>
      <c r="R29" s="71" t="s">
        <v>205</v>
      </c>
      <c r="S29" s="71" t="s">
        <v>205</v>
      </c>
      <c r="T29" s="71" t="s">
        <v>205</v>
      </c>
      <c r="U29" s="58"/>
      <c r="V29" s="58"/>
      <c r="W29" s="68"/>
      <c r="X29" s="79"/>
      <c r="Y29" s="68"/>
      <c r="Z29" s="68"/>
      <c r="AA29" s="68"/>
      <c r="AB29" s="79"/>
      <c r="AC29" s="68" t="s">
        <v>66</v>
      </c>
      <c r="AD29" s="68" t="s">
        <v>194</v>
      </c>
      <c r="AE29" s="68" t="s">
        <v>195</v>
      </c>
      <c r="AF29" s="79">
        <v>1067</v>
      </c>
      <c r="AG29" s="79" t="s">
        <v>196</v>
      </c>
      <c r="AH29" s="68" t="s">
        <v>206</v>
      </c>
      <c r="AI29" s="86">
        <f>1653-39</f>
        <v>1614</v>
      </c>
      <c r="AJ29" s="87"/>
      <c r="AK29" s="87"/>
      <c r="AL29" s="87"/>
      <c r="AM29" s="88" t="s">
        <v>198</v>
      </c>
      <c r="AN29" s="4"/>
    </row>
    <row r="30" spans="1:40" ht="129.75" customHeight="1" x14ac:dyDescent="0.2">
      <c r="A30" s="4"/>
      <c r="B30" s="37" t="s">
        <v>182</v>
      </c>
      <c r="C30" s="78" t="s">
        <v>183</v>
      </c>
      <c r="D30" s="79" t="s">
        <v>184</v>
      </c>
      <c r="E30" s="80" t="s">
        <v>207</v>
      </c>
      <c r="F30" s="37">
        <v>1.9</v>
      </c>
      <c r="G30" s="79" t="s">
        <v>186</v>
      </c>
      <c r="H30" s="79" t="s">
        <v>187</v>
      </c>
      <c r="I30" s="81"/>
      <c r="J30" s="58" t="s">
        <v>208</v>
      </c>
      <c r="K30" s="71" t="s">
        <v>209</v>
      </c>
      <c r="L30" s="82" t="s">
        <v>202</v>
      </c>
      <c r="M30" s="64">
        <v>42522</v>
      </c>
      <c r="N30" s="83">
        <v>43829</v>
      </c>
      <c r="O30" s="79" t="s">
        <v>210</v>
      </c>
      <c r="P30" s="68" t="s">
        <v>211</v>
      </c>
      <c r="Q30" s="58" t="s">
        <v>212</v>
      </c>
      <c r="R30" s="58" t="s">
        <v>212</v>
      </c>
      <c r="S30" s="58" t="s">
        <v>212</v>
      </c>
      <c r="T30" s="58" t="s">
        <v>212</v>
      </c>
      <c r="U30" s="58"/>
      <c r="V30" s="58"/>
      <c r="W30" s="68"/>
      <c r="X30" s="79"/>
      <c r="Y30" s="68"/>
      <c r="Z30" s="68"/>
      <c r="AA30" s="68"/>
      <c r="AB30" s="79"/>
      <c r="AC30" s="68" t="s">
        <v>66</v>
      </c>
      <c r="AD30" s="68" t="s">
        <v>194</v>
      </c>
      <c r="AE30" s="68" t="s">
        <v>195</v>
      </c>
      <c r="AF30" s="79">
        <v>1067</v>
      </c>
      <c r="AG30" s="79" t="s">
        <v>196</v>
      </c>
      <c r="AH30" s="68" t="s">
        <v>213</v>
      </c>
      <c r="AI30" s="86">
        <f>1175-332</f>
        <v>843</v>
      </c>
      <c r="AJ30" s="87"/>
      <c r="AK30" s="87"/>
      <c r="AL30" s="87"/>
      <c r="AM30" s="88" t="s">
        <v>198</v>
      </c>
      <c r="AN30" s="4"/>
    </row>
    <row r="31" spans="1:40" ht="178.9" customHeight="1" x14ac:dyDescent="0.2">
      <c r="A31" s="4"/>
      <c r="B31" s="37" t="s">
        <v>182</v>
      </c>
      <c r="C31" s="78" t="s">
        <v>183</v>
      </c>
      <c r="D31" s="91" t="s">
        <v>184</v>
      </c>
      <c r="E31" s="92" t="s">
        <v>214</v>
      </c>
      <c r="F31" s="37">
        <v>1.9</v>
      </c>
      <c r="G31" s="91" t="s">
        <v>186</v>
      </c>
      <c r="H31" s="91" t="s">
        <v>187</v>
      </c>
      <c r="I31" s="93"/>
      <c r="J31" s="71" t="s">
        <v>188</v>
      </c>
      <c r="K31" s="71" t="s">
        <v>189</v>
      </c>
      <c r="L31" s="94" t="s">
        <v>190</v>
      </c>
      <c r="M31" s="64">
        <v>42522</v>
      </c>
      <c r="N31" s="83">
        <v>43829</v>
      </c>
      <c r="O31" s="91" t="s">
        <v>215</v>
      </c>
      <c r="P31" s="37" t="s">
        <v>216</v>
      </c>
      <c r="Q31" s="65">
        <v>1</v>
      </c>
      <c r="R31" s="65">
        <v>1</v>
      </c>
      <c r="S31" s="65">
        <v>1</v>
      </c>
      <c r="T31" s="65">
        <v>1</v>
      </c>
      <c r="U31" s="71"/>
      <c r="V31" s="71"/>
      <c r="W31" s="68"/>
      <c r="X31" s="79"/>
      <c r="Y31" s="68"/>
      <c r="Z31" s="68"/>
      <c r="AA31" s="68"/>
      <c r="AB31" s="79"/>
      <c r="AC31" s="68" t="s">
        <v>66</v>
      </c>
      <c r="AD31" s="68" t="s">
        <v>194</v>
      </c>
      <c r="AE31" s="68" t="s">
        <v>195</v>
      </c>
      <c r="AF31" s="79">
        <v>1067</v>
      </c>
      <c r="AG31" s="79" t="s">
        <v>196</v>
      </c>
      <c r="AH31" s="37"/>
      <c r="AI31" s="95">
        <v>22727270</v>
      </c>
      <c r="AJ31" s="87"/>
      <c r="AK31" s="87"/>
      <c r="AL31" s="87"/>
      <c r="AM31" s="88"/>
      <c r="AN31" s="4"/>
    </row>
    <row r="32" spans="1:40" ht="105" customHeight="1" x14ac:dyDescent="0.2">
      <c r="A32" s="4"/>
      <c r="B32" s="37" t="s">
        <v>182</v>
      </c>
      <c r="C32" s="78" t="s">
        <v>183</v>
      </c>
      <c r="D32" s="79" t="s">
        <v>184</v>
      </c>
      <c r="E32" s="96" t="s">
        <v>217</v>
      </c>
      <c r="F32" s="37">
        <v>1.9</v>
      </c>
      <c r="G32" s="79" t="s">
        <v>186</v>
      </c>
      <c r="H32" s="79" t="s">
        <v>187</v>
      </c>
      <c r="I32" s="81"/>
      <c r="J32" s="58" t="s">
        <v>208</v>
      </c>
      <c r="K32" s="58">
        <v>3016475257</v>
      </c>
      <c r="L32" s="82" t="s">
        <v>202</v>
      </c>
      <c r="M32" s="64">
        <v>42522</v>
      </c>
      <c r="N32" s="83">
        <v>43829</v>
      </c>
      <c r="O32" s="97" t="s">
        <v>218</v>
      </c>
      <c r="P32" s="68" t="s">
        <v>219</v>
      </c>
      <c r="Q32" s="58">
        <v>50</v>
      </c>
      <c r="R32" s="58">
        <v>100</v>
      </c>
      <c r="S32" s="58">
        <v>100</v>
      </c>
      <c r="T32" s="58">
        <v>50</v>
      </c>
      <c r="U32" s="58"/>
      <c r="V32" s="58"/>
      <c r="W32" s="68"/>
      <c r="X32" s="79"/>
      <c r="Y32" s="68"/>
      <c r="Z32" s="68"/>
      <c r="AA32" s="68"/>
      <c r="AB32" s="79"/>
      <c r="AC32" s="68" t="s">
        <v>66</v>
      </c>
      <c r="AD32" s="68" t="s">
        <v>194</v>
      </c>
      <c r="AE32" s="68" t="s">
        <v>195</v>
      </c>
      <c r="AF32" s="79">
        <v>1067</v>
      </c>
      <c r="AG32" s="79" t="s">
        <v>196</v>
      </c>
      <c r="AH32" s="68" t="s">
        <v>220</v>
      </c>
      <c r="AI32" s="86">
        <f>1163-229</f>
        <v>934</v>
      </c>
      <c r="AJ32" s="87"/>
      <c r="AK32" s="87"/>
      <c r="AL32" s="87"/>
      <c r="AM32" s="88" t="s">
        <v>198</v>
      </c>
      <c r="AN32" s="4"/>
    </row>
    <row r="33" spans="1:40" ht="315" x14ac:dyDescent="0.2">
      <c r="A33" s="4"/>
      <c r="B33" s="61" t="s">
        <v>55</v>
      </c>
      <c r="C33" s="60" t="s">
        <v>221</v>
      </c>
      <c r="D33" s="61" t="s">
        <v>222</v>
      </c>
      <c r="E33" s="98" t="s">
        <v>223</v>
      </c>
      <c r="F33" s="37">
        <v>0.8</v>
      </c>
      <c r="G33" s="61" t="s">
        <v>224</v>
      </c>
      <c r="H33" s="61" t="s">
        <v>225</v>
      </c>
      <c r="I33" s="61"/>
      <c r="J33" s="37" t="s">
        <v>226</v>
      </c>
      <c r="K33" s="37">
        <v>3649090</v>
      </c>
      <c r="L33" s="99" t="s">
        <v>227</v>
      </c>
      <c r="M33" s="76">
        <v>42583</v>
      </c>
      <c r="N33" s="76">
        <v>44013</v>
      </c>
      <c r="O33" s="100" t="s">
        <v>228</v>
      </c>
      <c r="P33" s="37" t="s">
        <v>229</v>
      </c>
      <c r="Q33" s="37">
        <v>13000</v>
      </c>
      <c r="R33" s="37">
        <v>12000</v>
      </c>
      <c r="S33" s="37">
        <v>12000</v>
      </c>
      <c r="T33" s="37">
        <v>5000</v>
      </c>
      <c r="U33" s="101"/>
      <c r="V33" s="101"/>
      <c r="W33" s="101"/>
      <c r="X33" s="101"/>
      <c r="Y33" s="61"/>
      <c r="Z33" s="61"/>
      <c r="AA33" s="61"/>
      <c r="AB33" s="37"/>
      <c r="AC33" s="61" t="s">
        <v>66</v>
      </c>
      <c r="AD33" s="61" t="s">
        <v>230</v>
      </c>
      <c r="AE33" s="61" t="s">
        <v>231</v>
      </c>
      <c r="AF33" s="37">
        <v>1186</v>
      </c>
      <c r="AG33" s="37" t="s">
        <v>232</v>
      </c>
      <c r="AH33" s="61" t="s">
        <v>233</v>
      </c>
      <c r="AI33" s="95">
        <v>17674941357</v>
      </c>
      <c r="AJ33" s="102"/>
      <c r="AK33" s="102"/>
      <c r="AL33" s="102"/>
      <c r="AM33" s="103" t="s">
        <v>234</v>
      </c>
      <c r="AN33" s="4"/>
    </row>
    <row r="34" spans="1:40" ht="270" x14ac:dyDescent="0.2">
      <c r="A34" s="4"/>
      <c r="B34" s="61" t="s">
        <v>55</v>
      </c>
      <c r="C34" s="60" t="s">
        <v>221</v>
      </c>
      <c r="D34" s="61" t="s">
        <v>222</v>
      </c>
      <c r="E34" s="104" t="s">
        <v>235</v>
      </c>
      <c r="F34" s="37">
        <v>0.8</v>
      </c>
      <c r="G34" s="61" t="s">
        <v>224</v>
      </c>
      <c r="H34" s="61" t="s">
        <v>225</v>
      </c>
      <c r="I34" s="61"/>
      <c r="J34" s="37" t="s">
        <v>226</v>
      </c>
      <c r="K34" s="37">
        <v>3649090</v>
      </c>
      <c r="L34" s="99" t="s">
        <v>227</v>
      </c>
      <c r="M34" s="76">
        <v>42583</v>
      </c>
      <c r="N34" s="76">
        <v>44013</v>
      </c>
      <c r="O34" s="100" t="s">
        <v>236</v>
      </c>
      <c r="P34" s="100" t="s">
        <v>237</v>
      </c>
      <c r="Q34" s="101">
        <v>1</v>
      </c>
      <c r="R34" s="101">
        <v>1</v>
      </c>
      <c r="S34" s="101">
        <v>1</v>
      </c>
      <c r="T34" s="101">
        <v>1</v>
      </c>
      <c r="U34" s="101"/>
      <c r="V34" s="101"/>
      <c r="W34" s="101"/>
      <c r="X34" s="101"/>
      <c r="Y34" s="61"/>
      <c r="Z34" s="61"/>
      <c r="AA34" s="61"/>
      <c r="AB34" s="37"/>
      <c r="AC34" s="61" t="s">
        <v>66</v>
      </c>
      <c r="AD34" s="61" t="s">
        <v>230</v>
      </c>
      <c r="AE34" s="61" t="s">
        <v>231</v>
      </c>
      <c r="AF34" s="37">
        <v>1186</v>
      </c>
      <c r="AG34" s="37" t="s">
        <v>232</v>
      </c>
      <c r="AH34" s="61" t="s">
        <v>238</v>
      </c>
      <c r="AI34" s="95">
        <v>1110121731</v>
      </c>
      <c r="AJ34" s="102"/>
      <c r="AK34" s="102"/>
      <c r="AL34" s="102"/>
      <c r="AM34" s="105" t="s">
        <v>239</v>
      </c>
      <c r="AN34" s="4"/>
    </row>
    <row r="35" spans="1:40" ht="116.45" customHeight="1" x14ac:dyDescent="0.2">
      <c r="A35" s="4"/>
      <c r="B35" s="61" t="s">
        <v>182</v>
      </c>
      <c r="C35" s="60" t="s">
        <v>240</v>
      </c>
      <c r="D35" s="61" t="s">
        <v>57</v>
      </c>
      <c r="E35" s="62" t="s">
        <v>241</v>
      </c>
      <c r="F35" s="37">
        <v>1.92</v>
      </c>
      <c r="G35" s="61" t="s">
        <v>242</v>
      </c>
      <c r="H35" s="61" t="s">
        <v>243</v>
      </c>
      <c r="I35" s="63"/>
      <c r="J35" s="71" t="s">
        <v>244</v>
      </c>
      <c r="K35" s="55" t="s">
        <v>245</v>
      </c>
      <c r="L35" s="106" t="s">
        <v>246</v>
      </c>
      <c r="M35" s="73">
        <v>42491</v>
      </c>
      <c r="N35" s="76">
        <v>43952</v>
      </c>
      <c r="O35" s="71" t="s">
        <v>247</v>
      </c>
      <c r="P35" s="55" t="s">
        <v>248</v>
      </c>
      <c r="Q35" s="65">
        <v>1</v>
      </c>
      <c r="R35" s="65">
        <v>1</v>
      </c>
      <c r="S35" s="65">
        <v>1</v>
      </c>
      <c r="T35" s="65">
        <v>1</v>
      </c>
      <c r="U35" s="55"/>
      <c r="V35" s="55"/>
      <c r="W35" s="61"/>
      <c r="X35" s="61"/>
      <c r="Y35" s="61"/>
      <c r="Z35" s="61"/>
      <c r="AA35" s="61"/>
      <c r="AB35" s="37"/>
      <c r="AC35" s="61" t="s">
        <v>249</v>
      </c>
      <c r="AD35" s="61" t="s">
        <v>250</v>
      </c>
      <c r="AE35" s="61" t="s">
        <v>251</v>
      </c>
      <c r="AF35" s="37">
        <v>1016</v>
      </c>
      <c r="AG35" s="37" t="s">
        <v>252</v>
      </c>
      <c r="AH35" s="61" t="s">
        <v>253</v>
      </c>
      <c r="AI35" s="69">
        <v>30000000</v>
      </c>
      <c r="AJ35" s="70"/>
      <c r="AK35" s="70"/>
      <c r="AL35" s="70"/>
      <c r="AM35" s="48"/>
      <c r="AN35" s="4"/>
    </row>
    <row r="36" spans="1:40" ht="75" x14ac:dyDescent="0.2">
      <c r="A36" s="4"/>
      <c r="B36" s="61" t="s">
        <v>97</v>
      </c>
      <c r="C36" s="60" t="s">
        <v>240</v>
      </c>
      <c r="D36" s="61" t="s">
        <v>57</v>
      </c>
      <c r="E36" s="104" t="s">
        <v>254</v>
      </c>
      <c r="F36" s="37">
        <v>4.2</v>
      </c>
      <c r="G36" s="61" t="s">
        <v>242</v>
      </c>
      <c r="H36" s="61" t="s">
        <v>243</v>
      </c>
      <c r="I36" s="63"/>
      <c r="J36" s="71" t="s">
        <v>244</v>
      </c>
      <c r="K36" s="55" t="s">
        <v>245</v>
      </c>
      <c r="L36" s="106" t="s">
        <v>246</v>
      </c>
      <c r="M36" s="73">
        <v>42522</v>
      </c>
      <c r="N36" s="76">
        <v>43983</v>
      </c>
      <c r="O36" s="71" t="s">
        <v>255</v>
      </c>
      <c r="P36" s="55" t="s">
        <v>256</v>
      </c>
      <c r="Q36" s="71" t="s">
        <v>257</v>
      </c>
      <c r="R36" s="71" t="s">
        <v>257</v>
      </c>
      <c r="S36" s="71" t="s">
        <v>257</v>
      </c>
      <c r="T36" s="71" t="s">
        <v>257</v>
      </c>
      <c r="U36" s="55"/>
      <c r="V36" s="55"/>
      <c r="W36" s="61"/>
      <c r="X36" s="61"/>
      <c r="Y36" s="61"/>
      <c r="Z36" s="61"/>
      <c r="AA36" s="61"/>
      <c r="AB36" s="37"/>
      <c r="AC36" s="61" t="s">
        <v>249</v>
      </c>
      <c r="AD36" s="61" t="s">
        <v>250</v>
      </c>
      <c r="AE36" s="61" t="s">
        <v>251</v>
      </c>
      <c r="AF36" s="37">
        <v>1016</v>
      </c>
      <c r="AG36" s="37" t="s">
        <v>252</v>
      </c>
      <c r="AH36" s="61" t="s">
        <v>253</v>
      </c>
      <c r="AI36" s="107">
        <v>14462888</v>
      </c>
      <c r="AJ36" s="70"/>
      <c r="AK36" s="70"/>
      <c r="AL36" s="70"/>
      <c r="AM36" s="48"/>
      <c r="AN36" s="4"/>
    </row>
    <row r="37" spans="1:40" ht="175.5" customHeight="1" x14ac:dyDescent="0.2">
      <c r="A37" s="4"/>
      <c r="B37" s="61" t="s">
        <v>97</v>
      </c>
      <c r="C37" s="60" t="s">
        <v>240</v>
      </c>
      <c r="D37" s="61" t="s">
        <v>57</v>
      </c>
      <c r="E37" s="72" t="s">
        <v>258</v>
      </c>
      <c r="F37" s="37">
        <v>4.2</v>
      </c>
      <c r="G37" s="61" t="s">
        <v>242</v>
      </c>
      <c r="H37" s="61" t="s">
        <v>243</v>
      </c>
      <c r="I37" s="63"/>
      <c r="J37" s="71" t="s">
        <v>244</v>
      </c>
      <c r="K37" s="55" t="s">
        <v>245</v>
      </c>
      <c r="L37" s="106" t="s">
        <v>246</v>
      </c>
      <c r="M37" s="73">
        <v>42491</v>
      </c>
      <c r="N37" s="76">
        <v>42552</v>
      </c>
      <c r="O37" s="71" t="s">
        <v>259</v>
      </c>
      <c r="P37" s="55" t="s">
        <v>260</v>
      </c>
      <c r="Q37" s="65">
        <v>1</v>
      </c>
      <c r="R37" s="65">
        <v>1</v>
      </c>
      <c r="S37" s="65">
        <v>1</v>
      </c>
      <c r="T37" s="65">
        <v>1</v>
      </c>
      <c r="U37" s="55"/>
      <c r="V37" s="55"/>
      <c r="W37" s="61"/>
      <c r="X37" s="61"/>
      <c r="Y37" s="61"/>
      <c r="Z37" s="61"/>
      <c r="AA37" s="61"/>
      <c r="AB37" s="37"/>
      <c r="AC37" s="61" t="s">
        <v>249</v>
      </c>
      <c r="AD37" s="61" t="s">
        <v>250</v>
      </c>
      <c r="AE37" s="61" t="s">
        <v>251</v>
      </c>
      <c r="AF37" s="37">
        <v>1016</v>
      </c>
      <c r="AG37" s="37" t="s">
        <v>252</v>
      </c>
      <c r="AH37" s="61" t="s">
        <v>253</v>
      </c>
      <c r="AI37" s="107">
        <v>8000000</v>
      </c>
      <c r="AJ37" s="70"/>
      <c r="AK37" s="70"/>
      <c r="AL37" s="70"/>
      <c r="AM37" s="48"/>
      <c r="AN37" s="4"/>
    </row>
    <row r="38" spans="1:40" ht="330" x14ac:dyDescent="0.2">
      <c r="A38" s="4"/>
      <c r="B38" s="61" t="s">
        <v>55</v>
      </c>
      <c r="C38" s="60" t="s">
        <v>72</v>
      </c>
      <c r="D38" s="55" t="s">
        <v>261</v>
      </c>
      <c r="E38" s="104" t="s">
        <v>262</v>
      </c>
      <c r="F38" s="37">
        <v>0.8</v>
      </c>
      <c r="G38" s="37" t="s">
        <v>263</v>
      </c>
      <c r="H38" s="37" t="s">
        <v>264</v>
      </c>
      <c r="I38" s="63"/>
      <c r="J38" s="55" t="s">
        <v>265</v>
      </c>
      <c r="K38" s="55">
        <v>3241000</v>
      </c>
      <c r="L38" s="75" t="s">
        <v>266</v>
      </c>
      <c r="M38" s="108">
        <v>42658</v>
      </c>
      <c r="N38" s="108">
        <v>43829</v>
      </c>
      <c r="O38" s="37" t="s">
        <v>267</v>
      </c>
      <c r="P38" s="37" t="s">
        <v>268</v>
      </c>
      <c r="Q38" s="55" t="s">
        <v>269</v>
      </c>
      <c r="R38" s="55" t="s">
        <v>270</v>
      </c>
      <c r="S38" s="55" t="s">
        <v>271</v>
      </c>
      <c r="T38" s="55" t="s">
        <v>272</v>
      </c>
      <c r="U38" s="109">
        <v>1</v>
      </c>
      <c r="V38" s="109">
        <v>0.2</v>
      </c>
      <c r="W38" s="61"/>
      <c r="X38" s="66"/>
      <c r="Y38" s="61"/>
      <c r="Z38" s="61"/>
      <c r="AA38" s="61"/>
      <c r="AB38" s="67"/>
      <c r="AC38" s="61" t="s">
        <v>66</v>
      </c>
      <c r="AD38" s="61" t="s">
        <v>273</v>
      </c>
      <c r="AE38" s="61" t="s">
        <v>274</v>
      </c>
      <c r="AF38" s="67">
        <v>1053</v>
      </c>
      <c r="AG38" s="66" t="s">
        <v>275</v>
      </c>
      <c r="AH38" s="61" t="s">
        <v>276</v>
      </c>
      <c r="AI38" s="110">
        <f>605009000+1058163892+1100490447+295000000+310684384+1469089663+3570632970+3713458289</f>
        <v>12122528645</v>
      </c>
      <c r="AJ38" s="70"/>
      <c r="AK38" s="70"/>
      <c r="AL38" s="70"/>
      <c r="AM38" s="48"/>
      <c r="AN38" s="4"/>
    </row>
    <row r="39" spans="1:40" ht="167.25" customHeight="1" x14ac:dyDescent="0.2">
      <c r="A39" s="4"/>
      <c r="B39" s="61" t="s">
        <v>55</v>
      </c>
      <c r="C39" s="60" t="s">
        <v>72</v>
      </c>
      <c r="D39" s="66" t="s">
        <v>277</v>
      </c>
      <c r="E39" s="111" t="s">
        <v>278</v>
      </c>
      <c r="F39" s="37">
        <v>0.8</v>
      </c>
      <c r="G39" s="35" t="s">
        <v>263</v>
      </c>
      <c r="H39" s="35" t="s">
        <v>264</v>
      </c>
      <c r="I39" s="63"/>
      <c r="J39" s="55" t="s">
        <v>265</v>
      </c>
      <c r="K39" s="55">
        <v>3241000</v>
      </c>
      <c r="L39" s="75" t="s">
        <v>266</v>
      </c>
      <c r="M39" s="108">
        <v>42552</v>
      </c>
      <c r="N39" s="108">
        <v>43829</v>
      </c>
      <c r="O39" s="37" t="s">
        <v>279</v>
      </c>
      <c r="P39" s="37" t="s">
        <v>280</v>
      </c>
      <c r="Q39" s="112" t="s">
        <v>281</v>
      </c>
      <c r="R39" s="112" t="s">
        <v>282</v>
      </c>
      <c r="S39" s="112" t="s">
        <v>283</v>
      </c>
      <c r="T39" s="112" t="s">
        <v>284</v>
      </c>
      <c r="U39" s="109">
        <v>1</v>
      </c>
      <c r="V39" s="109">
        <v>0.9</v>
      </c>
      <c r="W39" s="61"/>
      <c r="X39" s="66"/>
      <c r="Y39" s="61"/>
      <c r="Z39" s="61"/>
      <c r="AA39" s="61"/>
      <c r="AB39" s="67"/>
      <c r="AC39" s="61" t="s">
        <v>66</v>
      </c>
      <c r="AD39" s="61" t="s">
        <v>273</v>
      </c>
      <c r="AE39" s="61" t="s">
        <v>274</v>
      </c>
      <c r="AF39" s="67">
        <v>1053</v>
      </c>
      <c r="AG39" s="66" t="s">
        <v>275</v>
      </c>
      <c r="AH39" s="61" t="s">
        <v>276</v>
      </c>
      <c r="AI39" s="113">
        <f>1407047725+48048000+1964211270+28686740+464695418+483283235+502614564+522719146+29834209+31027577+32268681+49969920+51968716+54047465+466401000+1463329634+1521862819+1582737332</f>
        <v>10704753451</v>
      </c>
      <c r="AJ39" s="70"/>
      <c r="AK39" s="70"/>
      <c r="AL39" s="70"/>
      <c r="AM39" s="48"/>
      <c r="AN39" s="4"/>
    </row>
    <row r="40" spans="1:40" ht="143.25" customHeight="1" x14ac:dyDescent="0.2">
      <c r="A40" s="4"/>
      <c r="B40" s="61" t="s">
        <v>55</v>
      </c>
      <c r="C40" s="60" t="s">
        <v>72</v>
      </c>
      <c r="D40" s="66" t="s">
        <v>285</v>
      </c>
      <c r="E40" s="104" t="s">
        <v>286</v>
      </c>
      <c r="F40" s="37">
        <v>0.8</v>
      </c>
      <c r="G40" s="35" t="s">
        <v>263</v>
      </c>
      <c r="H40" s="35" t="s">
        <v>264</v>
      </c>
      <c r="I40" s="63"/>
      <c r="J40" s="55" t="s">
        <v>265</v>
      </c>
      <c r="K40" s="55">
        <v>3241000</v>
      </c>
      <c r="L40" s="75" t="s">
        <v>266</v>
      </c>
      <c r="M40" s="108">
        <v>42552</v>
      </c>
      <c r="N40" s="108">
        <v>43829</v>
      </c>
      <c r="O40" s="55" t="s">
        <v>287</v>
      </c>
      <c r="P40" s="55" t="s">
        <v>288</v>
      </c>
      <c r="Q40" s="55" t="s">
        <v>289</v>
      </c>
      <c r="R40" s="55" t="s">
        <v>290</v>
      </c>
      <c r="S40" s="55" t="s">
        <v>291</v>
      </c>
      <c r="T40" s="37" t="s">
        <v>292</v>
      </c>
      <c r="U40" s="55" t="s">
        <v>293</v>
      </c>
      <c r="V40" s="109">
        <v>0.2</v>
      </c>
      <c r="W40" s="61"/>
      <c r="X40" s="66"/>
      <c r="Y40" s="61"/>
      <c r="Z40" s="61"/>
      <c r="AA40" s="61"/>
      <c r="AB40" s="67"/>
      <c r="AC40" s="61" t="s">
        <v>66</v>
      </c>
      <c r="AD40" s="61" t="s">
        <v>273</v>
      </c>
      <c r="AE40" s="61" t="s">
        <v>274</v>
      </c>
      <c r="AF40" s="67">
        <v>1053</v>
      </c>
      <c r="AG40" s="66" t="s">
        <v>275</v>
      </c>
      <c r="AH40" s="61" t="s">
        <v>276</v>
      </c>
      <c r="AI40" s="37" t="s">
        <v>294</v>
      </c>
      <c r="AJ40" s="70"/>
      <c r="AK40" s="70"/>
      <c r="AL40" s="70"/>
      <c r="AM40" s="48"/>
      <c r="AN40" s="4"/>
    </row>
    <row r="41" spans="1:40" ht="109.15" customHeight="1" x14ac:dyDescent="0.2">
      <c r="A41" s="4"/>
      <c r="B41" s="61" t="s">
        <v>55</v>
      </c>
      <c r="C41" s="60" t="s">
        <v>72</v>
      </c>
      <c r="D41" s="66" t="s">
        <v>261</v>
      </c>
      <c r="E41" s="98" t="s">
        <v>295</v>
      </c>
      <c r="F41" s="37">
        <v>0.8</v>
      </c>
      <c r="G41" s="35" t="s">
        <v>263</v>
      </c>
      <c r="H41" s="35" t="s">
        <v>264</v>
      </c>
      <c r="I41" s="63"/>
      <c r="J41" s="55" t="s">
        <v>265</v>
      </c>
      <c r="K41" s="55">
        <v>3241000</v>
      </c>
      <c r="L41" s="75" t="s">
        <v>266</v>
      </c>
      <c r="M41" s="108">
        <v>42552</v>
      </c>
      <c r="N41" s="108">
        <v>43829</v>
      </c>
      <c r="O41" s="61" t="s">
        <v>296</v>
      </c>
      <c r="P41" s="55" t="s">
        <v>297</v>
      </c>
      <c r="Q41" s="55" t="s">
        <v>298</v>
      </c>
      <c r="R41" s="55" t="s">
        <v>299</v>
      </c>
      <c r="S41" s="55" t="s">
        <v>300</v>
      </c>
      <c r="T41" s="55" t="s">
        <v>300</v>
      </c>
      <c r="U41" s="109">
        <v>1</v>
      </c>
      <c r="V41" s="109">
        <v>0.3</v>
      </c>
      <c r="W41" s="61"/>
      <c r="X41" s="66"/>
      <c r="Y41" s="61"/>
      <c r="Z41" s="61"/>
      <c r="AA41" s="61"/>
      <c r="AB41" s="67"/>
      <c r="AC41" s="61" t="s">
        <v>66</v>
      </c>
      <c r="AD41" s="61" t="s">
        <v>273</v>
      </c>
      <c r="AE41" s="61" t="s">
        <v>274</v>
      </c>
      <c r="AF41" s="67">
        <v>1053</v>
      </c>
      <c r="AG41" s="66" t="s">
        <v>275</v>
      </c>
      <c r="AH41" s="61" t="s">
        <v>276</v>
      </c>
      <c r="AI41" s="37" t="s">
        <v>301</v>
      </c>
      <c r="AJ41" s="70"/>
      <c r="AK41" s="70"/>
      <c r="AL41" s="70"/>
      <c r="AM41" s="48"/>
      <c r="AN41" s="4"/>
    </row>
    <row r="42" spans="1:40" ht="139.5" customHeight="1" x14ac:dyDescent="0.2">
      <c r="A42" s="4"/>
      <c r="B42" s="61" t="s">
        <v>182</v>
      </c>
      <c r="C42" s="60" t="s">
        <v>302</v>
      </c>
      <c r="D42" s="66" t="s">
        <v>303</v>
      </c>
      <c r="E42" s="114" t="s">
        <v>304</v>
      </c>
      <c r="F42" s="37">
        <v>1.9</v>
      </c>
      <c r="G42" s="35" t="s">
        <v>263</v>
      </c>
      <c r="H42" s="35" t="s">
        <v>264</v>
      </c>
      <c r="I42" s="63"/>
      <c r="J42" s="55" t="s">
        <v>265</v>
      </c>
      <c r="K42" s="55">
        <v>3241000</v>
      </c>
      <c r="L42" s="75" t="s">
        <v>266</v>
      </c>
      <c r="M42" s="108">
        <v>42736</v>
      </c>
      <c r="N42" s="108">
        <v>43464</v>
      </c>
      <c r="O42" s="100" t="s">
        <v>305</v>
      </c>
      <c r="P42" s="61" t="s">
        <v>306</v>
      </c>
      <c r="Q42" s="55" t="s">
        <v>293</v>
      </c>
      <c r="R42" s="115" t="s">
        <v>307</v>
      </c>
      <c r="S42" s="109" t="s">
        <v>293</v>
      </c>
      <c r="T42" s="109" t="s">
        <v>293</v>
      </c>
      <c r="U42" s="109" t="s">
        <v>293</v>
      </c>
      <c r="V42" s="109">
        <v>0.2</v>
      </c>
      <c r="W42" s="61"/>
      <c r="X42" s="66"/>
      <c r="Y42" s="61"/>
      <c r="Z42" s="61"/>
      <c r="AA42" s="61"/>
      <c r="AB42" s="67"/>
      <c r="AC42" s="61" t="s">
        <v>66</v>
      </c>
      <c r="AD42" s="61" t="s">
        <v>273</v>
      </c>
      <c r="AE42" s="61" t="s">
        <v>274</v>
      </c>
      <c r="AF42" s="67">
        <v>1053</v>
      </c>
      <c r="AG42" s="66" t="s">
        <v>275</v>
      </c>
      <c r="AH42" s="61" t="s">
        <v>308</v>
      </c>
      <c r="AI42" s="37" t="s">
        <v>294</v>
      </c>
      <c r="AJ42" s="70"/>
      <c r="AK42" s="70"/>
      <c r="AL42" s="70"/>
      <c r="AM42" s="48"/>
      <c r="AN42" s="4"/>
    </row>
    <row r="43" spans="1:40" ht="143.25" customHeight="1" x14ac:dyDescent="0.2">
      <c r="A43" s="4"/>
      <c r="B43" s="61" t="s">
        <v>182</v>
      </c>
      <c r="C43" s="60" t="s">
        <v>302</v>
      </c>
      <c r="D43" s="66" t="s">
        <v>309</v>
      </c>
      <c r="E43" s="116" t="s">
        <v>310</v>
      </c>
      <c r="F43" s="37">
        <v>1.9</v>
      </c>
      <c r="G43" s="35" t="s">
        <v>263</v>
      </c>
      <c r="H43" s="35" t="s">
        <v>264</v>
      </c>
      <c r="I43" s="63"/>
      <c r="J43" s="55" t="s">
        <v>265</v>
      </c>
      <c r="K43" s="55">
        <v>3241000</v>
      </c>
      <c r="L43" s="75" t="s">
        <v>266</v>
      </c>
      <c r="M43" s="117">
        <v>42370</v>
      </c>
      <c r="N43" s="117">
        <v>43829</v>
      </c>
      <c r="O43" s="37" t="s">
        <v>311</v>
      </c>
      <c r="P43" s="37" t="s">
        <v>312</v>
      </c>
      <c r="Q43" s="109" t="s">
        <v>313</v>
      </c>
      <c r="R43" s="109" t="s">
        <v>313</v>
      </c>
      <c r="S43" s="109" t="s">
        <v>313</v>
      </c>
      <c r="T43" s="109" t="s">
        <v>313</v>
      </c>
      <c r="U43" s="109">
        <v>1</v>
      </c>
      <c r="V43" s="109">
        <v>1</v>
      </c>
      <c r="W43" s="61"/>
      <c r="X43" s="66"/>
      <c r="Y43" s="61"/>
      <c r="Z43" s="61"/>
      <c r="AA43" s="61"/>
      <c r="AB43" s="67"/>
      <c r="AC43" s="61" t="s">
        <v>66</v>
      </c>
      <c r="AD43" s="61" t="s">
        <v>273</v>
      </c>
      <c r="AE43" s="61" t="s">
        <v>274</v>
      </c>
      <c r="AF43" s="67">
        <v>1053</v>
      </c>
      <c r="AG43" s="66" t="s">
        <v>275</v>
      </c>
      <c r="AH43" s="61" t="s">
        <v>314</v>
      </c>
      <c r="AI43" s="113"/>
      <c r="AJ43" s="70"/>
      <c r="AK43" s="70"/>
      <c r="AL43" s="70"/>
      <c r="AM43" s="48"/>
      <c r="AN43" s="4"/>
    </row>
    <row r="44" spans="1:40" ht="80.25" customHeight="1" x14ac:dyDescent="0.2">
      <c r="A44" s="4"/>
      <c r="B44" s="61" t="s">
        <v>182</v>
      </c>
      <c r="C44" s="60" t="s">
        <v>183</v>
      </c>
      <c r="D44" s="66" t="s">
        <v>315</v>
      </c>
      <c r="E44" s="98" t="s">
        <v>316</v>
      </c>
      <c r="F44" s="37">
        <v>1.9</v>
      </c>
      <c r="G44" s="35" t="s">
        <v>317</v>
      </c>
      <c r="H44" s="35" t="s">
        <v>318</v>
      </c>
      <c r="I44" s="63"/>
      <c r="J44" s="55" t="s">
        <v>319</v>
      </c>
      <c r="K44" s="61" t="s">
        <v>320</v>
      </c>
      <c r="L44" s="118" t="s">
        <v>321</v>
      </c>
      <c r="M44" s="73">
        <v>42767</v>
      </c>
      <c r="N44" s="76">
        <v>43100</v>
      </c>
      <c r="O44" s="119" t="s">
        <v>322</v>
      </c>
      <c r="P44" s="55" t="s">
        <v>323</v>
      </c>
      <c r="Q44" s="71">
        <v>9</v>
      </c>
      <c r="R44" s="71">
        <v>16</v>
      </c>
      <c r="S44" s="71">
        <v>15</v>
      </c>
      <c r="T44" s="71">
        <v>10</v>
      </c>
      <c r="U44" s="55"/>
      <c r="V44" s="55"/>
      <c r="W44" s="61"/>
      <c r="X44" s="66"/>
      <c r="Y44" s="61"/>
      <c r="Z44" s="120"/>
      <c r="AA44" s="61"/>
      <c r="AB44" s="67"/>
      <c r="AC44" s="61" t="s">
        <v>324</v>
      </c>
      <c r="AD44" s="120" t="s">
        <v>325</v>
      </c>
      <c r="AE44" s="61" t="s">
        <v>326</v>
      </c>
      <c r="AF44" s="67">
        <v>1014</v>
      </c>
      <c r="AG44" s="61" t="s">
        <v>327</v>
      </c>
      <c r="AH44" s="61" t="s">
        <v>328</v>
      </c>
      <c r="AI44" s="121">
        <v>2731600000</v>
      </c>
      <c r="AJ44" s="122">
        <v>0.2</v>
      </c>
      <c r="AK44" s="70"/>
      <c r="AL44" s="70"/>
      <c r="AM44" s="48" t="s">
        <v>329</v>
      </c>
      <c r="AN44" s="4"/>
    </row>
    <row r="45" spans="1:40" ht="165" x14ac:dyDescent="0.2">
      <c r="A45" s="4"/>
      <c r="B45" s="61" t="s">
        <v>182</v>
      </c>
      <c r="C45" s="60" t="s">
        <v>183</v>
      </c>
      <c r="D45" s="66" t="s">
        <v>315</v>
      </c>
      <c r="E45" s="116" t="s">
        <v>330</v>
      </c>
      <c r="F45" s="37">
        <v>1.9</v>
      </c>
      <c r="G45" s="35" t="s">
        <v>317</v>
      </c>
      <c r="H45" s="35" t="s">
        <v>318</v>
      </c>
      <c r="I45" s="63"/>
      <c r="J45" s="55" t="s">
        <v>319</v>
      </c>
      <c r="K45" s="35" t="s">
        <v>331</v>
      </c>
      <c r="L45" s="118" t="s">
        <v>321</v>
      </c>
      <c r="M45" s="73">
        <v>42767</v>
      </c>
      <c r="N45" s="76">
        <v>43100</v>
      </c>
      <c r="O45" s="35" t="s">
        <v>332</v>
      </c>
      <c r="P45" s="35" t="s">
        <v>333</v>
      </c>
      <c r="Q45" s="65">
        <v>1</v>
      </c>
      <c r="R45" s="65">
        <v>1</v>
      </c>
      <c r="S45" s="65">
        <v>1</v>
      </c>
      <c r="T45" s="65">
        <v>1</v>
      </c>
      <c r="U45" s="55"/>
      <c r="V45" s="55"/>
      <c r="W45" s="61"/>
      <c r="X45" s="66"/>
      <c r="Y45" s="61"/>
      <c r="Z45" s="120"/>
      <c r="AA45" s="61"/>
      <c r="AB45" s="67"/>
      <c r="AC45" s="61" t="s">
        <v>324</v>
      </c>
      <c r="AD45" s="120" t="s">
        <v>325</v>
      </c>
      <c r="AE45" s="61" t="s">
        <v>326</v>
      </c>
      <c r="AF45" s="67">
        <v>1014</v>
      </c>
      <c r="AG45" s="61" t="s">
        <v>327</v>
      </c>
      <c r="AH45" s="61" t="s">
        <v>334</v>
      </c>
      <c r="AI45" s="123">
        <v>2001820000</v>
      </c>
      <c r="AJ45" s="70" t="s">
        <v>335</v>
      </c>
      <c r="AK45" s="70"/>
      <c r="AL45" s="70"/>
      <c r="AM45" s="48" t="s">
        <v>336</v>
      </c>
      <c r="AN45" s="4"/>
    </row>
    <row r="46" spans="1:40" ht="135" x14ac:dyDescent="0.2">
      <c r="B46" s="61" t="s">
        <v>55</v>
      </c>
      <c r="C46" s="60" t="s">
        <v>105</v>
      </c>
      <c r="D46" s="61" t="s">
        <v>337</v>
      </c>
      <c r="E46" s="124" t="s">
        <v>338</v>
      </c>
      <c r="F46" s="37">
        <v>0.8</v>
      </c>
      <c r="G46" s="61" t="s">
        <v>108</v>
      </c>
      <c r="H46" s="61" t="s">
        <v>339</v>
      </c>
      <c r="I46" s="63"/>
      <c r="J46" s="55" t="s">
        <v>340</v>
      </c>
      <c r="K46" s="55">
        <v>2976030</v>
      </c>
      <c r="L46" s="125" t="s">
        <v>341</v>
      </c>
      <c r="M46" s="73">
        <v>42736</v>
      </c>
      <c r="N46" s="76">
        <v>44012</v>
      </c>
      <c r="O46" s="119" t="s">
        <v>342</v>
      </c>
      <c r="P46" s="55" t="s">
        <v>343</v>
      </c>
      <c r="Q46" s="65">
        <v>0.25</v>
      </c>
      <c r="R46" s="65">
        <v>0.25</v>
      </c>
      <c r="S46" s="65">
        <v>0.25</v>
      </c>
      <c r="T46" s="65">
        <v>0.25</v>
      </c>
      <c r="U46" s="55"/>
      <c r="V46" s="55"/>
      <c r="W46" s="61"/>
      <c r="X46" s="61"/>
      <c r="Y46" s="61"/>
      <c r="Z46" s="61"/>
      <c r="AA46" s="61"/>
      <c r="AB46" s="37"/>
      <c r="AC46" s="61" t="s">
        <v>117</v>
      </c>
      <c r="AD46" s="61" t="s">
        <v>118</v>
      </c>
      <c r="AE46" s="61" t="s">
        <v>119</v>
      </c>
      <c r="AF46" s="37">
        <v>1134</v>
      </c>
      <c r="AG46" s="61" t="s">
        <v>344</v>
      </c>
      <c r="AH46" s="61" t="s">
        <v>345</v>
      </c>
      <c r="AI46" s="126">
        <v>232114296</v>
      </c>
      <c r="AJ46" s="70"/>
      <c r="AK46" s="70"/>
      <c r="AL46" s="70"/>
      <c r="AM46" s="48"/>
    </row>
    <row r="47" spans="1:40" ht="135" x14ac:dyDescent="0.2">
      <c r="B47" s="61" t="s">
        <v>55</v>
      </c>
      <c r="C47" s="60" t="s">
        <v>105</v>
      </c>
      <c r="D47" s="61" t="s">
        <v>337</v>
      </c>
      <c r="E47" s="62" t="s">
        <v>346</v>
      </c>
      <c r="F47" s="37">
        <v>0.8</v>
      </c>
      <c r="G47" s="61" t="s">
        <v>108</v>
      </c>
      <c r="H47" s="61" t="s">
        <v>339</v>
      </c>
      <c r="I47" s="63"/>
      <c r="J47" s="55" t="s">
        <v>340</v>
      </c>
      <c r="K47" s="55">
        <v>2976030</v>
      </c>
      <c r="L47" s="125" t="s">
        <v>341</v>
      </c>
      <c r="M47" s="73">
        <v>42736</v>
      </c>
      <c r="N47" s="76">
        <v>44012</v>
      </c>
      <c r="O47" s="119" t="s">
        <v>347</v>
      </c>
      <c r="P47" s="55" t="s">
        <v>348</v>
      </c>
      <c r="Q47" s="101">
        <v>0.35</v>
      </c>
      <c r="R47" s="101">
        <v>0.25</v>
      </c>
      <c r="S47" s="101">
        <v>0.25</v>
      </c>
      <c r="T47" s="101">
        <v>0.15</v>
      </c>
      <c r="U47" s="55"/>
      <c r="V47" s="55"/>
      <c r="W47" s="61"/>
      <c r="X47" s="61"/>
      <c r="Y47" s="61"/>
      <c r="Z47" s="61"/>
      <c r="AA47" s="61"/>
      <c r="AB47" s="37"/>
      <c r="AC47" s="61" t="s">
        <v>117</v>
      </c>
      <c r="AD47" s="61" t="s">
        <v>118</v>
      </c>
      <c r="AE47" s="61" t="s">
        <v>119</v>
      </c>
      <c r="AF47" s="37">
        <v>1134</v>
      </c>
      <c r="AG47" s="61" t="s">
        <v>344</v>
      </c>
      <c r="AH47" s="61" t="s">
        <v>345</v>
      </c>
      <c r="AI47" s="126">
        <v>175821320</v>
      </c>
      <c r="AJ47" s="70"/>
      <c r="AK47" s="70"/>
      <c r="AL47" s="70"/>
      <c r="AM47" s="48"/>
    </row>
    <row r="48" spans="1:40" ht="120" x14ac:dyDescent="0.2">
      <c r="B48" s="61" t="s">
        <v>55</v>
      </c>
      <c r="C48" s="60" t="s">
        <v>105</v>
      </c>
      <c r="D48" s="61" t="s">
        <v>337</v>
      </c>
      <c r="E48" s="62" t="s">
        <v>349</v>
      </c>
      <c r="F48" s="37">
        <v>0.8</v>
      </c>
      <c r="G48" s="61" t="s">
        <v>108</v>
      </c>
      <c r="H48" s="61" t="s">
        <v>339</v>
      </c>
      <c r="I48" s="63"/>
      <c r="J48" s="55" t="s">
        <v>340</v>
      </c>
      <c r="K48" s="55">
        <v>2976030</v>
      </c>
      <c r="L48" s="125" t="s">
        <v>341</v>
      </c>
      <c r="M48" s="73">
        <v>42736</v>
      </c>
      <c r="N48" s="76">
        <v>44012</v>
      </c>
      <c r="O48" s="119" t="s">
        <v>350</v>
      </c>
      <c r="P48" s="119" t="s">
        <v>351</v>
      </c>
      <c r="Q48" s="127">
        <v>0.47916666666666669</v>
      </c>
      <c r="R48" s="127">
        <v>0.22916666666666666</v>
      </c>
      <c r="S48" s="127">
        <v>0.22916666666666666</v>
      </c>
      <c r="T48" s="127">
        <v>6.25E-2</v>
      </c>
      <c r="U48" s="55"/>
      <c r="V48" s="55"/>
      <c r="W48" s="61"/>
      <c r="X48" s="61"/>
      <c r="Y48" s="61"/>
      <c r="Z48" s="61"/>
      <c r="AA48" s="61"/>
      <c r="AB48" s="37"/>
      <c r="AC48" s="61" t="s">
        <v>117</v>
      </c>
      <c r="AD48" s="61" t="s">
        <v>118</v>
      </c>
      <c r="AE48" s="61" t="s">
        <v>119</v>
      </c>
      <c r="AF48" s="37">
        <v>1130</v>
      </c>
      <c r="AG48" s="61" t="s">
        <v>352</v>
      </c>
      <c r="AH48" s="61" t="s">
        <v>353</v>
      </c>
      <c r="AI48" s="126">
        <v>20520000</v>
      </c>
      <c r="AJ48" s="70"/>
      <c r="AK48" s="70"/>
      <c r="AL48" s="70"/>
      <c r="AM48" s="48"/>
    </row>
    <row r="49" spans="2:39" ht="120" x14ac:dyDescent="0.2">
      <c r="B49" s="61" t="s">
        <v>55</v>
      </c>
      <c r="C49" s="60" t="s">
        <v>105</v>
      </c>
      <c r="D49" s="61" t="s">
        <v>354</v>
      </c>
      <c r="E49" s="62" t="s">
        <v>355</v>
      </c>
      <c r="F49" s="37">
        <v>0.8</v>
      </c>
      <c r="G49" s="61" t="s">
        <v>108</v>
      </c>
      <c r="H49" s="61" t="s">
        <v>339</v>
      </c>
      <c r="I49" s="63"/>
      <c r="J49" s="55" t="s">
        <v>340</v>
      </c>
      <c r="K49" s="55">
        <v>2976030</v>
      </c>
      <c r="L49" s="125" t="s">
        <v>341</v>
      </c>
      <c r="M49" s="73">
        <v>42736</v>
      </c>
      <c r="N49" s="76">
        <v>44012</v>
      </c>
      <c r="O49" s="119" t="s">
        <v>356</v>
      </c>
      <c r="P49" s="55" t="s">
        <v>357</v>
      </c>
      <c r="Q49" s="127">
        <v>0.33</v>
      </c>
      <c r="R49" s="127">
        <v>0.27</v>
      </c>
      <c r="S49" s="127">
        <v>0.33</v>
      </c>
      <c r="T49" s="127">
        <v>7.0000000000000007E-2</v>
      </c>
      <c r="U49" s="55"/>
      <c r="V49" s="55"/>
      <c r="W49" s="61"/>
      <c r="X49" s="61"/>
      <c r="Y49" s="61"/>
      <c r="Z49" s="61"/>
      <c r="AA49" s="61"/>
      <c r="AB49" s="37"/>
      <c r="AC49" s="61" t="s">
        <v>117</v>
      </c>
      <c r="AD49" s="61" t="s">
        <v>118</v>
      </c>
      <c r="AE49" s="61" t="s">
        <v>119</v>
      </c>
      <c r="AF49" s="37">
        <v>1130</v>
      </c>
      <c r="AG49" s="61" t="s">
        <v>352</v>
      </c>
      <c r="AH49" s="128" t="s">
        <v>358</v>
      </c>
      <c r="AI49" s="126">
        <v>58061556</v>
      </c>
      <c r="AJ49" s="70"/>
      <c r="AK49" s="70"/>
      <c r="AL49" s="70"/>
      <c r="AM49" s="48"/>
    </row>
    <row r="50" spans="2:39" ht="120" x14ac:dyDescent="0.2">
      <c r="B50" s="61" t="s">
        <v>55</v>
      </c>
      <c r="C50" s="60" t="s">
        <v>105</v>
      </c>
      <c r="D50" s="61" t="s">
        <v>359</v>
      </c>
      <c r="E50" s="124" t="s">
        <v>360</v>
      </c>
      <c r="F50" s="37">
        <v>0.8</v>
      </c>
      <c r="G50" s="61" t="s">
        <v>108</v>
      </c>
      <c r="H50" s="61" t="s">
        <v>339</v>
      </c>
      <c r="I50" s="63"/>
      <c r="J50" s="55" t="s">
        <v>340</v>
      </c>
      <c r="K50" s="71">
        <v>2976030</v>
      </c>
      <c r="L50" s="125" t="s">
        <v>341</v>
      </c>
      <c r="M50" s="73">
        <v>42736</v>
      </c>
      <c r="N50" s="76">
        <v>44012</v>
      </c>
      <c r="O50" s="119" t="s">
        <v>361</v>
      </c>
      <c r="P50" s="119" t="s">
        <v>362</v>
      </c>
      <c r="Q50" s="127">
        <v>0.2927927927927928</v>
      </c>
      <c r="R50" s="127">
        <v>0.2927927927927928</v>
      </c>
      <c r="S50" s="127">
        <v>0.2927927927927928</v>
      </c>
      <c r="T50" s="127">
        <v>0.12162162162162161</v>
      </c>
      <c r="U50" s="55"/>
      <c r="V50" s="55"/>
      <c r="W50" s="61"/>
      <c r="X50" s="61"/>
      <c r="Y50" s="61"/>
      <c r="Z50" s="61"/>
      <c r="AA50" s="61"/>
      <c r="AB50" s="37"/>
      <c r="AC50" s="61" t="s">
        <v>117</v>
      </c>
      <c r="AD50" s="61" t="s">
        <v>118</v>
      </c>
      <c r="AE50" s="61" t="s">
        <v>119</v>
      </c>
      <c r="AF50" s="37">
        <v>1078</v>
      </c>
      <c r="AG50" s="61" t="s">
        <v>363</v>
      </c>
      <c r="AH50" s="128" t="s">
        <v>364</v>
      </c>
      <c r="AI50" s="126">
        <v>126741798</v>
      </c>
      <c r="AJ50" s="70"/>
      <c r="AK50" s="70"/>
      <c r="AL50" s="70"/>
      <c r="AM50" s="48"/>
    </row>
    <row r="51" spans="2:39" ht="120" x14ac:dyDescent="0.2">
      <c r="B51" s="61" t="s">
        <v>55</v>
      </c>
      <c r="C51" s="60" t="s">
        <v>105</v>
      </c>
      <c r="D51" s="61" t="s">
        <v>359</v>
      </c>
      <c r="E51" s="124" t="s">
        <v>365</v>
      </c>
      <c r="F51" s="37">
        <v>0.8</v>
      </c>
      <c r="G51" s="61" t="s">
        <v>108</v>
      </c>
      <c r="H51" s="61" t="s">
        <v>339</v>
      </c>
      <c r="I51" s="63"/>
      <c r="J51" s="55" t="s">
        <v>340</v>
      </c>
      <c r="K51" s="71">
        <v>2976030</v>
      </c>
      <c r="L51" s="125" t="s">
        <v>341</v>
      </c>
      <c r="M51" s="73">
        <v>42736</v>
      </c>
      <c r="N51" s="76">
        <v>44012</v>
      </c>
      <c r="O51" s="119" t="s">
        <v>361</v>
      </c>
      <c r="P51" s="119" t="s">
        <v>366</v>
      </c>
      <c r="Q51" s="127">
        <v>0.31428571428571428</v>
      </c>
      <c r="R51" s="127">
        <v>0.31428571428571428</v>
      </c>
      <c r="S51" s="127">
        <v>0.31428571428571428</v>
      </c>
      <c r="T51" s="127">
        <v>5.7142857142857141E-2</v>
      </c>
      <c r="U51" s="55"/>
      <c r="V51" s="55"/>
      <c r="W51" s="61"/>
      <c r="X51" s="61"/>
      <c r="Y51" s="61"/>
      <c r="Z51" s="61"/>
      <c r="AA51" s="61"/>
      <c r="AB51" s="37"/>
      <c r="AC51" s="61" t="s">
        <v>117</v>
      </c>
      <c r="AD51" s="61" t="s">
        <v>118</v>
      </c>
      <c r="AE51" s="61" t="s">
        <v>119</v>
      </c>
      <c r="AF51" s="37">
        <v>1078</v>
      </c>
      <c r="AG51" s="61" t="s">
        <v>363</v>
      </c>
      <c r="AH51" s="128" t="s">
        <v>364</v>
      </c>
      <c r="AI51" s="126">
        <v>309800505</v>
      </c>
      <c r="AJ51" s="70"/>
      <c r="AK51" s="70"/>
      <c r="AL51" s="70"/>
      <c r="AM51" s="48"/>
    </row>
    <row r="52" spans="2:39" ht="135" x14ac:dyDescent="0.2">
      <c r="B52" s="61" t="s">
        <v>97</v>
      </c>
      <c r="C52" s="60" t="s">
        <v>367</v>
      </c>
      <c r="D52" s="61" t="s">
        <v>57</v>
      </c>
      <c r="E52" s="104" t="s">
        <v>368</v>
      </c>
      <c r="F52" s="37">
        <v>4.2</v>
      </c>
      <c r="G52" s="61" t="s">
        <v>242</v>
      </c>
      <c r="H52" s="61" t="s">
        <v>369</v>
      </c>
      <c r="I52" s="63"/>
      <c r="J52" s="55" t="s">
        <v>370</v>
      </c>
      <c r="K52" s="55" t="s">
        <v>371</v>
      </c>
      <c r="L52" s="125" t="s">
        <v>372</v>
      </c>
      <c r="M52" s="73">
        <v>42736</v>
      </c>
      <c r="N52" s="76">
        <v>43100</v>
      </c>
      <c r="O52" s="55" t="s">
        <v>373</v>
      </c>
      <c r="P52" s="55" t="s">
        <v>374</v>
      </c>
      <c r="Q52" s="71">
        <v>5920</v>
      </c>
      <c r="R52" s="71">
        <v>6425</v>
      </c>
      <c r="S52" s="71">
        <v>3810</v>
      </c>
      <c r="T52" s="71">
        <v>4700</v>
      </c>
      <c r="U52" s="55"/>
      <c r="V52" s="55"/>
      <c r="W52" s="61"/>
      <c r="X52" s="61"/>
      <c r="Y52" s="61"/>
      <c r="Z52" s="61"/>
      <c r="AA52" s="61"/>
      <c r="AB52" s="37"/>
      <c r="AC52" s="61" t="s">
        <v>249</v>
      </c>
      <c r="AD52" s="61" t="s">
        <v>250</v>
      </c>
      <c r="AE52" s="61" t="s">
        <v>251</v>
      </c>
      <c r="AF52" s="37">
        <v>1146</v>
      </c>
      <c r="AG52" s="61" t="s">
        <v>375</v>
      </c>
      <c r="AH52" s="61" t="s">
        <v>376</v>
      </c>
      <c r="AI52" s="95">
        <v>8689040000</v>
      </c>
      <c r="AJ52" s="70"/>
      <c r="AK52" s="70"/>
      <c r="AL52" s="70"/>
      <c r="AM52" s="48"/>
    </row>
    <row r="53" spans="2:39" ht="90" x14ac:dyDescent="0.2">
      <c r="B53" s="61" t="s">
        <v>97</v>
      </c>
      <c r="C53" s="60" t="s">
        <v>367</v>
      </c>
      <c r="D53" s="61" t="s">
        <v>57</v>
      </c>
      <c r="E53" s="104" t="s">
        <v>377</v>
      </c>
      <c r="F53" s="37">
        <v>4.2</v>
      </c>
      <c r="G53" s="61" t="s">
        <v>242</v>
      </c>
      <c r="H53" s="61" t="s">
        <v>369</v>
      </c>
      <c r="I53" s="63"/>
      <c r="J53" s="55" t="s">
        <v>378</v>
      </c>
      <c r="K53" s="55">
        <v>6605400</v>
      </c>
      <c r="L53" s="125" t="s">
        <v>379</v>
      </c>
      <c r="M53" s="73">
        <v>42808</v>
      </c>
      <c r="N53" s="76">
        <v>43082</v>
      </c>
      <c r="O53" s="55" t="s">
        <v>380</v>
      </c>
      <c r="P53" s="55" t="s">
        <v>381</v>
      </c>
      <c r="Q53" s="65">
        <v>1</v>
      </c>
      <c r="R53" s="65">
        <v>1</v>
      </c>
      <c r="S53" s="65">
        <v>1</v>
      </c>
      <c r="T53" s="65">
        <v>1</v>
      </c>
      <c r="U53" s="55"/>
      <c r="V53" s="55"/>
      <c r="W53" s="61"/>
      <c r="X53" s="61"/>
      <c r="Y53" s="61"/>
      <c r="Z53" s="61"/>
      <c r="AA53" s="61"/>
      <c r="AB53" s="37"/>
      <c r="AC53" s="61" t="s">
        <v>249</v>
      </c>
      <c r="AD53" s="61" t="s">
        <v>250</v>
      </c>
      <c r="AE53" s="61" t="s">
        <v>251</v>
      </c>
      <c r="AF53" s="37">
        <v>1147</v>
      </c>
      <c r="AG53" s="61" t="s">
        <v>382</v>
      </c>
      <c r="AH53" s="61" t="s">
        <v>383</v>
      </c>
      <c r="AI53" s="95">
        <v>518487500</v>
      </c>
      <c r="AJ53" s="70"/>
      <c r="AK53" s="70"/>
      <c r="AL53" s="70"/>
      <c r="AM53" s="48"/>
    </row>
    <row r="54" spans="2:39" ht="75" x14ac:dyDescent="0.2">
      <c r="B54" s="61" t="s">
        <v>97</v>
      </c>
      <c r="C54" s="60" t="s">
        <v>367</v>
      </c>
      <c r="D54" s="61" t="s">
        <v>57</v>
      </c>
      <c r="E54" s="104" t="s">
        <v>384</v>
      </c>
      <c r="F54" s="37">
        <v>4.2</v>
      </c>
      <c r="G54" s="61" t="s">
        <v>242</v>
      </c>
      <c r="H54" s="61" t="s">
        <v>369</v>
      </c>
      <c r="I54" s="63"/>
      <c r="J54" s="55" t="s">
        <v>385</v>
      </c>
      <c r="K54" s="55">
        <v>6605400</v>
      </c>
      <c r="L54" s="125" t="s">
        <v>386</v>
      </c>
      <c r="M54" s="73">
        <v>42736</v>
      </c>
      <c r="N54" s="76">
        <v>43100</v>
      </c>
      <c r="O54" s="61" t="s">
        <v>387</v>
      </c>
      <c r="P54" s="61" t="s">
        <v>388</v>
      </c>
      <c r="Q54" s="55" t="s">
        <v>389</v>
      </c>
      <c r="R54" s="55" t="s">
        <v>389</v>
      </c>
      <c r="S54" s="55" t="s">
        <v>390</v>
      </c>
      <c r="T54" s="55" t="s">
        <v>391</v>
      </c>
      <c r="U54" s="55"/>
      <c r="V54" s="55"/>
      <c r="W54" s="61"/>
      <c r="X54" s="61"/>
      <c r="Y54" s="61"/>
      <c r="Z54" s="61"/>
      <c r="AA54" s="61"/>
      <c r="AB54" s="37"/>
      <c r="AC54" s="61" t="s">
        <v>249</v>
      </c>
      <c r="AD54" s="61" t="s">
        <v>250</v>
      </c>
      <c r="AE54" s="61" t="s">
        <v>251</v>
      </c>
      <c r="AF54" s="37">
        <v>1076</v>
      </c>
      <c r="AG54" s="61" t="s">
        <v>392</v>
      </c>
      <c r="AH54" s="61" t="s">
        <v>393</v>
      </c>
      <c r="AI54" s="95">
        <v>10800000</v>
      </c>
      <c r="AJ54" s="70"/>
      <c r="AK54" s="70"/>
      <c r="AL54" s="70"/>
      <c r="AM54" s="48"/>
    </row>
    <row r="55" spans="2:39" ht="300" x14ac:dyDescent="0.2">
      <c r="B55" s="61" t="s">
        <v>182</v>
      </c>
      <c r="C55" s="60" t="s">
        <v>183</v>
      </c>
      <c r="D55" s="61" t="s">
        <v>394</v>
      </c>
      <c r="E55" s="98" t="s">
        <v>395</v>
      </c>
      <c r="F55" s="37">
        <v>1.9</v>
      </c>
      <c r="G55" s="37" t="s">
        <v>317</v>
      </c>
      <c r="H55" s="37" t="s">
        <v>396</v>
      </c>
      <c r="I55" s="63"/>
      <c r="J55" s="55" t="s">
        <v>397</v>
      </c>
      <c r="K55" s="55">
        <v>3168247484</v>
      </c>
      <c r="L55" s="125" t="s">
        <v>398</v>
      </c>
      <c r="M55" s="73">
        <v>42552</v>
      </c>
      <c r="N55" s="76">
        <v>44012</v>
      </c>
      <c r="O55" s="77" t="s">
        <v>399</v>
      </c>
      <c r="P55" s="72" t="s">
        <v>400</v>
      </c>
      <c r="Q55" s="71" t="s">
        <v>401</v>
      </c>
      <c r="R55" s="71" t="s">
        <v>402</v>
      </c>
      <c r="S55" s="71" t="s">
        <v>403</v>
      </c>
      <c r="T55" s="71" t="s">
        <v>404</v>
      </c>
      <c r="U55" s="55"/>
      <c r="V55" s="55"/>
      <c r="W55" s="61"/>
      <c r="X55" s="61"/>
      <c r="Y55" s="61"/>
      <c r="Z55" s="61"/>
      <c r="AA55" s="61"/>
      <c r="AB55" s="37"/>
      <c r="AC55" s="61" t="s">
        <v>249</v>
      </c>
      <c r="AD55" s="61" t="s">
        <v>405</v>
      </c>
      <c r="AE55" s="61" t="s">
        <v>406</v>
      </c>
      <c r="AF55" s="37">
        <v>1131</v>
      </c>
      <c r="AG55" s="61" t="s">
        <v>407</v>
      </c>
      <c r="AH55" s="128" t="s">
        <v>408</v>
      </c>
      <c r="AI55" s="129">
        <v>3419290000</v>
      </c>
      <c r="AJ55" s="70"/>
      <c r="AK55" s="70"/>
      <c r="AL55" s="70"/>
      <c r="AM55" s="48"/>
    </row>
    <row r="56" spans="2:39" ht="150" x14ac:dyDescent="0.2">
      <c r="B56" s="61" t="s">
        <v>182</v>
      </c>
      <c r="C56" s="60" t="s">
        <v>409</v>
      </c>
      <c r="D56" s="61" t="s">
        <v>394</v>
      </c>
      <c r="E56" s="98" t="s">
        <v>410</v>
      </c>
      <c r="F56" s="37">
        <v>1.9</v>
      </c>
      <c r="G56" s="61" t="s">
        <v>317</v>
      </c>
      <c r="H56" s="61" t="s">
        <v>396</v>
      </c>
      <c r="I56" s="63"/>
      <c r="J56" s="55" t="s">
        <v>397</v>
      </c>
      <c r="K56" s="55">
        <v>3168247484</v>
      </c>
      <c r="L56" s="55" t="s">
        <v>398</v>
      </c>
      <c r="M56" s="73">
        <v>42552</v>
      </c>
      <c r="N56" s="76">
        <v>43829</v>
      </c>
      <c r="O56" s="77" t="s">
        <v>411</v>
      </c>
      <c r="P56" s="77" t="s">
        <v>412</v>
      </c>
      <c r="Q56" s="65">
        <v>1</v>
      </c>
      <c r="R56" s="65">
        <v>1</v>
      </c>
      <c r="S56" s="65">
        <v>1</v>
      </c>
      <c r="T56" s="65">
        <v>1</v>
      </c>
      <c r="U56" s="55"/>
      <c r="V56" s="55"/>
      <c r="W56" s="61"/>
      <c r="X56" s="61"/>
      <c r="Y56" s="61"/>
      <c r="Z56" s="61"/>
      <c r="AA56" s="61"/>
      <c r="AB56" s="37"/>
      <c r="AC56" s="61" t="s">
        <v>249</v>
      </c>
      <c r="AD56" s="61" t="s">
        <v>405</v>
      </c>
      <c r="AE56" s="61" t="s">
        <v>406</v>
      </c>
      <c r="AF56" s="37">
        <v>1131</v>
      </c>
      <c r="AG56" s="61" t="s">
        <v>407</v>
      </c>
      <c r="AH56" s="128" t="s">
        <v>413</v>
      </c>
      <c r="AI56" s="129">
        <v>9957971634</v>
      </c>
      <c r="AJ56" s="70"/>
      <c r="AK56" s="70"/>
      <c r="AL56" s="70"/>
      <c r="AM56" s="48"/>
    </row>
    <row r="57" spans="2:39" ht="150" x14ac:dyDescent="0.2">
      <c r="B57" s="61" t="s">
        <v>182</v>
      </c>
      <c r="C57" s="60" t="s">
        <v>183</v>
      </c>
      <c r="D57" s="61" t="s">
        <v>394</v>
      </c>
      <c r="E57" s="98" t="s">
        <v>414</v>
      </c>
      <c r="F57" s="37">
        <v>1.9</v>
      </c>
      <c r="G57" s="61" t="s">
        <v>317</v>
      </c>
      <c r="H57" s="61" t="s">
        <v>396</v>
      </c>
      <c r="I57" s="63"/>
      <c r="J57" s="55" t="s">
        <v>397</v>
      </c>
      <c r="K57" s="55">
        <v>3168247484</v>
      </c>
      <c r="L57" s="55" t="s">
        <v>398</v>
      </c>
      <c r="M57" s="73">
        <v>42552</v>
      </c>
      <c r="N57" s="76">
        <v>43829</v>
      </c>
      <c r="O57" s="77" t="s">
        <v>415</v>
      </c>
      <c r="P57" s="77" t="s">
        <v>416</v>
      </c>
      <c r="Q57" s="71" t="s">
        <v>417</v>
      </c>
      <c r="R57" s="71" t="s">
        <v>418</v>
      </c>
      <c r="S57" s="71" t="s">
        <v>418</v>
      </c>
      <c r="T57" s="71" t="s">
        <v>418</v>
      </c>
      <c r="U57" s="55"/>
      <c r="V57" s="55"/>
      <c r="W57" s="61"/>
      <c r="X57" s="61"/>
      <c r="Y57" s="61"/>
      <c r="Z57" s="61"/>
      <c r="AA57" s="61"/>
      <c r="AB57" s="37"/>
      <c r="AC57" s="61" t="s">
        <v>249</v>
      </c>
      <c r="AD57" s="61" t="s">
        <v>405</v>
      </c>
      <c r="AE57" s="61" t="s">
        <v>406</v>
      </c>
      <c r="AF57" s="37">
        <v>1131</v>
      </c>
      <c r="AG57" s="61" t="s">
        <v>407</v>
      </c>
      <c r="AH57" s="128" t="s">
        <v>419</v>
      </c>
      <c r="AI57" s="129">
        <v>5275771634</v>
      </c>
      <c r="AJ57" s="70"/>
      <c r="AK57" s="70"/>
      <c r="AL57" s="70"/>
      <c r="AM57" s="48"/>
    </row>
    <row r="58" spans="2:39" ht="409.5" x14ac:dyDescent="0.2">
      <c r="B58" s="61" t="s">
        <v>79</v>
      </c>
      <c r="C58" s="34" t="s">
        <v>420</v>
      </c>
      <c r="D58" s="35" t="s">
        <v>421</v>
      </c>
      <c r="E58" s="98" t="s">
        <v>422</v>
      </c>
      <c r="F58" s="37">
        <v>1.5</v>
      </c>
      <c r="G58" s="35" t="s">
        <v>423</v>
      </c>
      <c r="H58" s="35" t="s">
        <v>424</v>
      </c>
      <c r="I58" s="38"/>
      <c r="J58" s="58" t="s">
        <v>425</v>
      </c>
      <c r="K58" s="39" t="s">
        <v>426</v>
      </c>
      <c r="L58" s="130" t="s">
        <v>427</v>
      </c>
      <c r="M58" s="64">
        <v>43009</v>
      </c>
      <c r="N58" s="83">
        <v>44196</v>
      </c>
      <c r="O58" s="131" t="s">
        <v>428</v>
      </c>
      <c r="P58" s="132" t="s">
        <v>429</v>
      </c>
      <c r="Q58" s="133" t="s">
        <v>430</v>
      </c>
      <c r="R58" s="133" t="s">
        <v>431</v>
      </c>
      <c r="S58" s="133" t="s">
        <v>432</v>
      </c>
      <c r="T58" s="133" t="s">
        <v>433</v>
      </c>
      <c r="U58" s="134" t="s">
        <v>434</v>
      </c>
      <c r="V58" s="135" t="s">
        <v>435</v>
      </c>
      <c r="W58" s="35"/>
      <c r="X58" s="136"/>
      <c r="Y58" s="35"/>
      <c r="Z58" s="35"/>
      <c r="AA58" s="35"/>
      <c r="AB58" s="68"/>
      <c r="AC58" s="35" t="s">
        <v>436</v>
      </c>
      <c r="AD58" s="35" t="s">
        <v>437</v>
      </c>
      <c r="AE58" s="35" t="s">
        <v>438</v>
      </c>
      <c r="AF58" s="37">
        <v>7251</v>
      </c>
      <c r="AG58" s="100" t="s">
        <v>439</v>
      </c>
      <c r="AH58" s="35" t="s">
        <v>440</v>
      </c>
      <c r="AI58" s="137">
        <v>17500000000</v>
      </c>
      <c r="AJ58" s="35"/>
      <c r="AK58" s="35"/>
      <c r="AL58" s="35"/>
      <c r="AM58" s="138"/>
    </row>
    <row r="59" spans="2:39" ht="120" x14ac:dyDescent="0.2">
      <c r="B59" s="61" t="s">
        <v>79</v>
      </c>
      <c r="C59" s="34" t="s">
        <v>420</v>
      </c>
      <c r="D59" s="39" t="s">
        <v>421</v>
      </c>
      <c r="E59" s="139" t="s">
        <v>441</v>
      </c>
      <c r="F59" s="37">
        <v>1.5</v>
      </c>
      <c r="G59" s="39" t="s">
        <v>423</v>
      </c>
      <c r="H59" s="39" t="s">
        <v>424</v>
      </c>
      <c r="I59" s="38"/>
      <c r="J59" s="39" t="s">
        <v>442</v>
      </c>
      <c r="K59" s="39">
        <v>2203000</v>
      </c>
      <c r="L59" s="140" t="s">
        <v>443</v>
      </c>
      <c r="M59" s="64">
        <v>42736</v>
      </c>
      <c r="N59" s="64">
        <v>44196</v>
      </c>
      <c r="O59" s="51" t="s">
        <v>444</v>
      </c>
      <c r="P59" s="54" t="s">
        <v>445</v>
      </c>
      <c r="Q59" s="141">
        <v>1</v>
      </c>
      <c r="R59" s="141">
        <v>1</v>
      </c>
      <c r="S59" s="141">
        <v>1</v>
      </c>
      <c r="T59" s="141">
        <v>1</v>
      </c>
      <c r="U59" s="142">
        <v>1</v>
      </c>
      <c r="V59" s="143">
        <v>1</v>
      </c>
      <c r="W59" s="39"/>
      <c r="X59" s="39"/>
      <c r="Y59" s="39"/>
      <c r="Z59" s="39"/>
      <c r="AA59" s="39"/>
      <c r="AB59" s="58"/>
      <c r="AC59" s="39" t="s">
        <v>436</v>
      </c>
      <c r="AD59" s="39" t="s">
        <v>437</v>
      </c>
      <c r="AE59" s="39" t="s">
        <v>438</v>
      </c>
      <c r="AF59" s="58">
        <v>88</v>
      </c>
      <c r="AG59" s="39" t="s">
        <v>446</v>
      </c>
      <c r="AH59" s="39" t="s">
        <v>447</v>
      </c>
      <c r="AI59" s="58" t="s">
        <v>448</v>
      </c>
      <c r="AJ59" s="58" t="s">
        <v>448</v>
      </c>
      <c r="AK59" s="58" t="s">
        <v>448</v>
      </c>
      <c r="AL59" s="35"/>
      <c r="AM59" s="138"/>
    </row>
    <row r="60" spans="2:39" ht="195" x14ac:dyDescent="0.2">
      <c r="B60" s="61" t="s">
        <v>79</v>
      </c>
      <c r="C60" s="34" t="s">
        <v>449</v>
      </c>
      <c r="D60" s="39" t="s">
        <v>450</v>
      </c>
      <c r="E60" s="54" t="s">
        <v>451</v>
      </c>
      <c r="F60" s="37">
        <v>1.5</v>
      </c>
      <c r="G60" s="39" t="s">
        <v>423</v>
      </c>
      <c r="H60" s="39" t="s">
        <v>424</v>
      </c>
      <c r="I60" s="38"/>
      <c r="J60" s="144" t="s">
        <v>452</v>
      </c>
      <c r="K60" s="144" t="s">
        <v>453</v>
      </c>
      <c r="L60" s="145" t="s">
        <v>454</v>
      </c>
      <c r="M60" s="146">
        <v>42736</v>
      </c>
      <c r="N60" s="147">
        <v>44196</v>
      </c>
      <c r="O60" s="72" t="s">
        <v>455</v>
      </c>
      <c r="P60" s="72" t="s">
        <v>456</v>
      </c>
      <c r="Q60" s="148">
        <v>4</v>
      </c>
      <c r="R60" s="148">
        <v>4</v>
      </c>
      <c r="S60" s="148">
        <v>4</v>
      </c>
      <c r="T60" s="148">
        <v>2</v>
      </c>
      <c r="U60" s="148"/>
      <c r="V60" s="55"/>
      <c r="W60" s="55"/>
      <c r="X60" s="55"/>
      <c r="Y60" s="55"/>
      <c r="Z60" s="55"/>
      <c r="AA60" s="55"/>
      <c r="AB60" s="71"/>
      <c r="AC60" s="55" t="s">
        <v>436</v>
      </c>
      <c r="AD60" s="55" t="s">
        <v>437</v>
      </c>
      <c r="AE60" s="55" t="s">
        <v>438</v>
      </c>
      <c r="AF60" s="58" t="s">
        <v>448</v>
      </c>
      <c r="AG60" s="58" t="s">
        <v>457</v>
      </c>
      <c r="AH60" s="71" t="s">
        <v>457</v>
      </c>
      <c r="AI60" s="71" t="s">
        <v>448</v>
      </c>
      <c r="AJ60" s="71" t="s">
        <v>448</v>
      </c>
      <c r="AK60" s="71" t="s">
        <v>448</v>
      </c>
      <c r="AL60" s="55"/>
      <c r="AM60" s="149" t="s">
        <v>458</v>
      </c>
    </row>
    <row r="61" spans="2:39" ht="195.75" thickBot="1" x14ac:dyDescent="0.25">
      <c r="B61" s="61" t="s">
        <v>79</v>
      </c>
      <c r="C61" s="34" t="s">
        <v>449</v>
      </c>
      <c r="D61" s="39" t="s">
        <v>450</v>
      </c>
      <c r="E61" s="139" t="s">
        <v>459</v>
      </c>
      <c r="F61" s="37">
        <v>1.5</v>
      </c>
      <c r="G61" s="39" t="s">
        <v>423</v>
      </c>
      <c r="H61" s="39" t="s">
        <v>424</v>
      </c>
      <c r="I61" s="38"/>
      <c r="J61" s="39" t="s">
        <v>460</v>
      </c>
      <c r="K61" s="39" t="s">
        <v>461</v>
      </c>
      <c r="L61" s="140" t="s">
        <v>462</v>
      </c>
      <c r="M61" s="64">
        <v>42736</v>
      </c>
      <c r="N61" s="64">
        <v>43100</v>
      </c>
      <c r="O61" s="51" t="s">
        <v>463</v>
      </c>
      <c r="P61" s="51" t="s">
        <v>464</v>
      </c>
      <c r="Q61" s="58" t="s">
        <v>465</v>
      </c>
      <c r="R61" s="58" t="s">
        <v>465</v>
      </c>
      <c r="S61" s="58" t="s">
        <v>465</v>
      </c>
      <c r="T61" s="58" t="s">
        <v>465</v>
      </c>
      <c r="U61" s="85">
        <v>48</v>
      </c>
      <c r="V61" s="150">
        <f>+U61/80</f>
        <v>0.6</v>
      </c>
      <c r="W61" s="39"/>
      <c r="X61" s="39"/>
      <c r="Y61" s="39"/>
      <c r="Z61" s="39"/>
      <c r="AA61" s="39"/>
      <c r="AB61" s="58"/>
      <c r="AC61" s="39" t="s">
        <v>324</v>
      </c>
      <c r="AD61" s="39" t="s">
        <v>466</v>
      </c>
      <c r="AE61" s="39" t="s">
        <v>467</v>
      </c>
      <c r="AF61" s="58">
        <v>71</v>
      </c>
      <c r="AG61" s="39" t="s">
        <v>468</v>
      </c>
      <c r="AH61" s="39" t="s">
        <v>469</v>
      </c>
      <c r="AI61" s="151" t="s">
        <v>457</v>
      </c>
      <c r="AJ61" s="58" t="s">
        <v>448</v>
      </c>
      <c r="AK61" s="58" t="s">
        <v>448</v>
      </c>
      <c r="AL61" s="35"/>
      <c r="AM61" s="138"/>
    </row>
    <row r="62" spans="2:39" ht="195.75" thickBot="1" x14ac:dyDescent="0.25">
      <c r="B62" s="61" t="s">
        <v>79</v>
      </c>
      <c r="C62" s="34" t="s">
        <v>449</v>
      </c>
      <c r="D62" s="39" t="s">
        <v>450</v>
      </c>
      <c r="E62" s="139" t="s">
        <v>470</v>
      </c>
      <c r="F62" s="37">
        <v>1.5</v>
      </c>
      <c r="G62" s="39" t="s">
        <v>423</v>
      </c>
      <c r="H62" s="39" t="s">
        <v>424</v>
      </c>
      <c r="I62" s="38"/>
      <c r="J62" s="39" t="s">
        <v>460</v>
      </c>
      <c r="K62" s="39" t="s">
        <v>461</v>
      </c>
      <c r="L62" s="140" t="s">
        <v>462</v>
      </c>
      <c r="M62" s="64">
        <v>42887</v>
      </c>
      <c r="N62" s="64">
        <v>43009</v>
      </c>
      <c r="O62" s="51" t="s">
        <v>471</v>
      </c>
      <c r="P62" s="51" t="s">
        <v>472</v>
      </c>
      <c r="Q62" s="58">
        <v>2</v>
      </c>
      <c r="R62" s="58">
        <v>2</v>
      </c>
      <c r="S62" s="58">
        <v>2</v>
      </c>
      <c r="T62" s="58">
        <v>2</v>
      </c>
      <c r="U62" s="85">
        <v>1</v>
      </c>
      <c r="V62" s="150">
        <f>+U62/Q62</f>
        <v>0.5</v>
      </c>
      <c r="W62" s="39"/>
      <c r="X62" s="39"/>
      <c r="Y62" s="39"/>
      <c r="Z62" s="39"/>
      <c r="AA62" s="39"/>
      <c r="AB62" s="58"/>
      <c r="AC62" s="39" t="s">
        <v>324</v>
      </c>
      <c r="AD62" s="39" t="s">
        <v>466</v>
      </c>
      <c r="AE62" s="39" t="s">
        <v>467</v>
      </c>
      <c r="AF62" s="71">
        <v>71</v>
      </c>
      <c r="AG62" s="55" t="s">
        <v>468</v>
      </c>
      <c r="AH62" s="39" t="s">
        <v>469</v>
      </c>
      <c r="AI62" s="151" t="s">
        <v>457</v>
      </c>
      <c r="AJ62" s="151" t="s">
        <v>457</v>
      </c>
      <c r="AK62" s="58" t="s">
        <v>448</v>
      </c>
      <c r="AL62" s="35"/>
      <c r="AM62" s="138"/>
    </row>
    <row r="63" spans="2:39" ht="195" x14ac:dyDescent="0.2">
      <c r="B63" s="61" t="s">
        <v>79</v>
      </c>
      <c r="C63" s="34" t="s">
        <v>449</v>
      </c>
      <c r="D63" s="39" t="s">
        <v>450</v>
      </c>
      <c r="E63" s="139" t="s">
        <v>473</v>
      </c>
      <c r="F63" s="37">
        <v>1.5</v>
      </c>
      <c r="G63" s="39" t="s">
        <v>423</v>
      </c>
      <c r="H63" s="39" t="s">
        <v>474</v>
      </c>
      <c r="I63" s="38"/>
      <c r="J63" s="39" t="s">
        <v>475</v>
      </c>
      <c r="K63" s="39" t="s">
        <v>476</v>
      </c>
      <c r="L63" s="140" t="s">
        <v>477</v>
      </c>
      <c r="M63" s="64">
        <v>42826</v>
      </c>
      <c r="N63" s="64">
        <v>44012</v>
      </c>
      <c r="O63" s="39" t="s">
        <v>478</v>
      </c>
      <c r="P63" s="39" t="s">
        <v>479</v>
      </c>
      <c r="Q63" s="141">
        <v>0.25</v>
      </c>
      <c r="R63" s="141">
        <v>0.25</v>
      </c>
      <c r="S63" s="141">
        <v>0.25</v>
      </c>
      <c r="T63" s="141">
        <v>0.25</v>
      </c>
      <c r="U63" s="141">
        <v>0.04</v>
      </c>
      <c r="V63" s="141">
        <f>+U63/Q63</f>
        <v>0.16</v>
      </c>
      <c r="W63" s="39"/>
      <c r="X63" s="39"/>
      <c r="Y63" s="39"/>
      <c r="Z63" s="39"/>
      <c r="AA63" s="39"/>
      <c r="AB63" s="58"/>
      <c r="AC63" s="39" t="s">
        <v>436</v>
      </c>
      <c r="AD63" s="39" t="s">
        <v>480</v>
      </c>
      <c r="AE63" s="39" t="s">
        <v>481</v>
      </c>
      <c r="AF63" s="58">
        <v>339</v>
      </c>
      <c r="AG63" s="39" t="s">
        <v>482</v>
      </c>
      <c r="AH63" s="39" t="s">
        <v>483</v>
      </c>
      <c r="AI63" s="187">
        <v>1072285000</v>
      </c>
      <c r="AJ63" s="152">
        <v>0.33</v>
      </c>
      <c r="AK63" s="153">
        <v>30571250</v>
      </c>
      <c r="AL63" s="138"/>
      <c r="AM63" s="138"/>
    </row>
    <row r="64" spans="2:39" ht="90" x14ac:dyDescent="0.2">
      <c r="B64" s="61" t="s">
        <v>79</v>
      </c>
      <c r="C64" s="34" t="s">
        <v>420</v>
      </c>
      <c r="D64" s="39" t="s">
        <v>484</v>
      </c>
      <c r="E64" s="139" t="s">
        <v>485</v>
      </c>
      <c r="F64" s="37">
        <v>1.5</v>
      </c>
      <c r="G64" s="39" t="s">
        <v>423</v>
      </c>
      <c r="H64" s="39" t="s">
        <v>474</v>
      </c>
      <c r="I64" s="38"/>
      <c r="J64" s="39" t="s">
        <v>475</v>
      </c>
      <c r="K64" s="39" t="s">
        <v>476</v>
      </c>
      <c r="L64" s="140" t="s">
        <v>477</v>
      </c>
      <c r="M64" s="64">
        <v>42856</v>
      </c>
      <c r="N64" s="64">
        <v>44012</v>
      </c>
      <c r="O64" s="39" t="s">
        <v>486</v>
      </c>
      <c r="P64" s="39" t="s">
        <v>487</v>
      </c>
      <c r="Q64" s="141">
        <v>0.4</v>
      </c>
      <c r="R64" s="141">
        <v>0.4</v>
      </c>
      <c r="S64" s="141">
        <v>0.1</v>
      </c>
      <c r="T64" s="141">
        <v>0.1</v>
      </c>
      <c r="U64" s="141">
        <v>0.05</v>
      </c>
      <c r="V64" s="141">
        <f t="shared" ref="V64" si="0">+U64/Q64</f>
        <v>0.125</v>
      </c>
      <c r="W64" s="39"/>
      <c r="X64" s="39"/>
      <c r="Y64" s="39"/>
      <c r="Z64" s="39"/>
      <c r="AA64" s="39"/>
      <c r="AB64" s="58"/>
      <c r="AC64" s="39" t="s">
        <v>436</v>
      </c>
      <c r="AD64" s="39" t="s">
        <v>480</v>
      </c>
      <c r="AE64" s="39" t="s">
        <v>481</v>
      </c>
      <c r="AF64" s="58">
        <v>339</v>
      </c>
      <c r="AG64" s="39" t="s">
        <v>482</v>
      </c>
      <c r="AH64" s="39" t="s">
        <v>483</v>
      </c>
      <c r="AI64" s="188"/>
      <c r="AJ64" s="152">
        <v>0.61</v>
      </c>
      <c r="AK64" s="153">
        <v>30571250</v>
      </c>
      <c r="AL64" s="45"/>
      <c r="AM64" s="138"/>
    </row>
    <row r="65" spans="2:39" ht="45" x14ac:dyDescent="0.2">
      <c r="B65" s="61" t="s">
        <v>79</v>
      </c>
      <c r="C65" s="34" t="s">
        <v>80</v>
      </c>
      <c r="D65" s="39" t="s">
        <v>488</v>
      </c>
      <c r="E65" s="139" t="s">
        <v>489</v>
      </c>
      <c r="F65" s="37">
        <v>1.5</v>
      </c>
      <c r="G65" s="39" t="s">
        <v>423</v>
      </c>
      <c r="H65" s="39" t="s">
        <v>474</v>
      </c>
      <c r="I65" s="38"/>
      <c r="J65" s="39" t="s">
        <v>475</v>
      </c>
      <c r="K65" s="39" t="s">
        <v>476</v>
      </c>
      <c r="L65" s="140" t="s">
        <v>477</v>
      </c>
      <c r="M65" s="64">
        <v>42826</v>
      </c>
      <c r="N65" s="64"/>
      <c r="O65" s="39" t="s">
        <v>490</v>
      </c>
      <c r="P65" s="39" t="s">
        <v>491</v>
      </c>
      <c r="Q65" s="58">
        <v>11000</v>
      </c>
      <c r="R65" s="58">
        <v>0</v>
      </c>
      <c r="S65" s="58">
        <v>10000</v>
      </c>
      <c r="T65" s="58">
        <v>0</v>
      </c>
      <c r="U65" s="58">
        <v>5388</v>
      </c>
      <c r="V65" s="141">
        <f>+U65/Q65</f>
        <v>0.48981818181818182</v>
      </c>
      <c r="W65" s="39"/>
      <c r="X65" s="39"/>
      <c r="Y65" s="39"/>
      <c r="Z65" s="39"/>
      <c r="AA65" s="39"/>
      <c r="AB65" s="58"/>
      <c r="AC65" s="39" t="s">
        <v>436</v>
      </c>
      <c r="AD65" s="39" t="s">
        <v>480</v>
      </c>
      <c r="AE65" s="39" t="s">
        <v>481</v>
      </c>
      <c r="AF65" s="58">
        <v>339</v>
      </c>
      <c r="AG65" s="39" t="s">
        <v>482</v>
      </c>
      <c r="AH65" s="39" t="s">
        <v>483</v>
      </c>
      <c r="AI65" s="188"/>
      <c r="AJ65" s="152">
        <v>0.03</v>
      </c>
      <c r="AK65" s="153">
        <v>30571250</v>
      </c>
      <c r="AL65" s="45"/>
      <c r="AM65" s="138"/>
    </row>
    <row r="66" spans="2:39" ht="75" x14ac:dyDescent="0.2">
      <c r="B66" s="61" t="s">
        <v>79</v>
      </c>
      <c r="C66" s="34" t="s">
        <v>80</v>
      </c>
      <c r="D66" s="39" t="s">
        <v>488</v>
      </c>
      <c r="E66" s="139" t="s">
        <v>492</v>
      </c>
      <c r="F66" s="37">
        <v>1.5</v>
      </c>
      <c r="G66" s="39" t="s">
        <v>423</v>
      </c>
      <c r="H66" s="39" t="s">
        <v>474</v>
      </c>
      <c r="I66" s="38"/>
      <c r="J66" s="39" t="s">
        <v>475</v>
      </c>
      <c r="K66" s="39" t="s">
        <v>476</v>
      </c>
      <c r="L66" s="140" t="s">
        <v>477</v>
      </c>
      <c r="M66" s="64">
        <v>42887</v>
      </c>
      <c r="N66" s="64">
        <v>43100</v>
      </c>
      <c r="O66" s="39" t="s">
        <v>493</v>
      </c>
      <c r="P66" s="39" t="s">
        <v>494</v>
      </c>
      <c r="Q66" s="58">
        <v>8000</v>
      </c>
      <c r="R66" s="58">
        <v>8000</v>
      </c>
      <c r="S66" s="58">
        <v>8000</v>
      </c>
      <c r="T66" s="58">
        <v>4000</v>
      </c>
      <c r="U66" s="58">
        <v>0</v>
      </c>
      <c r="V66" s="141">
        <v>0</v>
      </c>
      <c r="W66" s="39"/>
      <c r="X66" s="39"/>
      <c r="Y66" s="39"/>
      <c r="Z66" s="39"/>
      <c r="AA66" s="39"/>
      <c r="AB66" s="58"/>
      <c r="AC66" s="39" t="s">
        <v>436</v>
      </c>
      <c r="AD66" s="39" t="s">
        <v>480</v>
      </c>
      <c r="AE66" s="39" t="s">
        <v>481</v>
      </c>
      <c r="AF66" s="58">
        <v>339</v>
      </c>
      <c r="AG66" s="39" t="s">
        <v>482</v>
      </c>
      <c r="AH66" s="39" t="s">
        <v>483</v>
      </c>
      <c r="AI66" s="189"/>
      <c r="AJ66" s="152">
        <v>0.03</v>
      </c>
      <c r="AK66" s="153">
        <v>30571250</v>
      </c>
      <c r="AL66" s="45"/>
      <c r="AM66" s="138"/>
    </row>
    <row r="67" spans="2:39" ht="270" x14ac:dyDescent="0.2">
      <c r="B67" s="61" t="s">
        <v>79</v>
      </c>
      <c r="C67" s="34" t="s">
        <v>420</v>
      </c>
      <c r="D67" s="39" t="s">
        <v>484</v>
      </c>
      <c r="E67" s="54" t="s">
        <v>495</v>
      </c>
      <c r="F67" s="37">
        <v>1.5</v>
      </c>
      <c r="G67" s="39" t="s">
        <v>423</v>
      </c>
      <c r="H67" s="39" t="s">
        <v>474</v>
      </c>
      <c r="I67" s="38"/>
      <c r="J67" s="39" t="s">
        <v>496</v>
      </c>
      <c r="K67" s="39" t="s">
        <v>497</v>
      </c>
      <c r="L67" s="140" t="s">
        <v>498</v>
      </c>
      <c r="M67" s="64">
        <v>42887</v>
      </c>
      <c r="N67" s="64">
        <v>43100</v>
      </c>
      <c r="O67" s="39" t="s">
        <v>499</v>
      </c>
      <c r="P67" s="39" t="s">
        <v>500</v>
      </c>
      <c r="Q67" s="58">
        <v>5</v>
      </c>
      <c r="R67" s="58">
        <v>5</v>
      </c>
      <c r="S67" s="58">
        <v>5</v>
      </c>
      <c r="T67" s="58">
        <v>5</v>
      </c>
      <c r="U67" s="58">
        <v>7</v>
      </c>
      <c r="V67" s="154">
        <f>+U67/Q67</f>
        <v>1.4</v>
      </c>
      <c r="W67" s="39"/>
      <c r="X67" s="39"/>
      <c r="Y67" s="39"/>
      <c r="Z67" s="39"/>
      <c r="AA67" s="39"/>
      <c r="AB67" s="58"/>
      <c r="AC67" s="39" t="s">
        <v>436</v>
      </c>
      <c r="AD67" s="39" t="s">
        <v>480</v>
      </c>
      <c r="AE67" s="39" t="s">
        <v>501</v>
      </c>
      <c r="AF67" s="58">
        <v>1032</v>
      </c>
      <c r="AG67" s="39" t="s">
        <v>502</v>
      </c>
      <c r="AH67" s="39" t="s">
        <v>503</v>
      </c>
      <c r="AI67" s="58" t="s">
        <v>448</v>
      </c>
      <c r="AJ67" s="58" t="s">
        <v>448</v>
      </c>
      <c r="AK67" s="58" t="s">
        <v>448</v>
      </c>
      <c r="AL67" s="39"/>
      <c r="AM67" s="138" t="s">
        <v>504</v>
      </c>
    </row>
    <row r="68" spans="2:39" ht="75" x14ac:dyDescent="0.2">
      <c r="B68" s="61" t="s">
        <v>79</v>
      </c>
      <c r="C68" s="34" t="s">
        <v>80</v>
      </c>
      <c r="D68" s="39" t="s">
        <v>488</v>
      </c>
      <c r="E68" s="54" t="s">
        <v>505</v>
      </c>
      <c r="F68" s="37">
        <v>1.5</v>
      </c>
      <c r="G68" s="39" t="s">
        <v>423</v>
      </c>
      <c r="H68" s="39" t="s">
        <v>474</v>
      </c>
      <c r="I68" s="38"/>
      <c r="J68" s="58" t="s">
        <v>506</v>
      </c>
      <c r="K68" s="39" t="s">
        <v>507</v>
      </c>
      <c r="L68" s="155" t="s">
        <v>508</v>
      </c>
      <c r="M68" s="64">
        <v>42736</v>
      </c>
      <c r="N68" s="64">
        <v>44196</v>
      </c>
      <c r="O68" s="51" t="s">
        <v>509</v>
      </c>
      <c r="P68" s="51" t="s">
        <v>510</v>
      </c>
      <c r="Q68" s="58">
        <v>500</v>
      </c>
      <c r="R68" s="58">
        <v>0</v>
      </c>
      <c r="S68" s="58">
        <v>0</v>
      </c>
      <c r="T68" s="58">
        <v>0</v>
      </c>
      <c r="U68" s="58">
        <v>143</v>
      </c>
      <c r="V68" s="154">
        <f>143/500</f>
        <v>0.28599999999999998</v>
      </c>
      <c r="W68" s="39"/>
      <c r="X68" s="39"/>
      <c r="Y68" s="39"/>
      <c r="Z68" s="39"/>
      <c r="AA68" s="39"/>
      <c r="AB68" s="58"/>
      <c r="AC68" s="39" t="s">
        <v>436</v>
      </c>
      <c r="AD68" s="39" t="s">
        <v>480</v>
      </c>
      <c r="AE68" s="39" t="s">
        <v>511</v>
      </c>
      <c r="AF68" s="58">
        <v>1004</v>
      </c>
      <c r="AG68" s="39" t="s">
        <v>512</v>
      </c>
      <c r="AH68" s="39" t="s">
        <v>513</v>
      </c>
      <c r="AI68" s="156">
        <v>15110875348</v>
      </c>
      <c r="AJ68" s="157">
        <v>0.35343689711156706</v>
      </c>
      <c r="AK68" s="158">
        <v>1015110000</v>
      </c>
      <c r="AL68" s="51"/>
      <c r="AM68" s="159" t="s">
        <v>514</v>
      </c>
    </row>
    <row r="69" spans="2:39" ht="75" x14ac:dyDescent="0.2">
      <c r="B69" s="61" t="s">
        <v>79</v>
      </c>
      <c r="C69" s="34" t="s">
        <v>80</v>
      </c>
      <c r="D69" s="39" t="s">
        <v>488</v>
      </c>
      <c r="E69" s="54" t="s">
        <v>515</v>
      </c>
      <c r="F69" s="37">
        <v>1.5</v>
      </c>
      <c r="G69" s="39" t="s">
        <v>423</v>
      </c>
      <c r="H69" s="39" t="s">
        <v>474</v>
      </c>
      <c r="I69" s="38"/>
      <c r="J69" s="58" t="s">
        <v>506</v>
      </c>
      <c r="K69" s="39" t="s">
        <v>507</v>
      </c>
      <c r="L69" s="155" t="s">
        <v>508</v>
      </c>
      <c r="M69" s="64">
        <v>42736</v>
      </c>
      <c r="N69" s="64">
        <v>44196</v>
      </c>
      <c r="O69" s="51" t="s">
        <v>516</v>
      </c>
      <c r="P69" s="51" t="s">
        <v>517</v>
      </c>
      <c r="Q69" s="141">
        <v>1</v>
      </c>
      <c r="R69" s="58">
        <v>0</v>
      </c>
      <c r="S69" s="58">
        <v>0</v>
      </c>
      <c r="T69" s="58">
        <v>0</v>
      </c>
      <c r="U69" s="160">
        <v>0.90600000000000003</v>
      </c>
      <c r="V69" s="160">
        <v>0.90600000000000003</v>
      </c>
      <c r="W69" s="39"/>
      <c r="X69" s="39"/>
      <c r="Y69" s="39"/>
      <c r="Z69" s="39"/>
      <c r="AA69" s="39"/>
      <c r="AB69" s="58"/>
      <c r="AC69" s="39" t="s">
        <v>436</v>
      </c>
      <c r="AD69" s="39" t="s">
        <v>480</v>
      </c>
      <c r="AE69" s="39" t="s">
        <v>511</v>
      </c>
      <c r="AF69" s="58">
        <v>1004</v>
      </c>
      <c r="AG69" s="39" t="s">
        <v>512</v>
      </c>
      <c r="AH69" s="39" t="s">
        <v>518</v>
      </c>
      <c r="AI69" s="58" t="s">
        <v>457</v>
      </c>
      <c r="AJ69" s="157">
        <v>0.1559514224510346</v>
      </c>
      <c r="AK69" s="158">
        <v>370925000</v>
      </c>
      <c r="AL69" s="46"/>
      <c r="AM69" s="138" t="s">
        <v>519</v>
      </c>
    </row>
    <row r="70" spans="2:39" ht="60" x14ac:dyDescent="0.2">
      <c r="B70" s="61" t="s">
        <v>79</v>
      </c>
      <c r="C70" s="34" t="s">
        <v>80</v>
      </c>
      <c r="D70" s="39" t="s">
        <v>488</v>
      </c>
      <c r="E70" s="54" t="s">
        <v>520</v>
      </c>
      <c r="F70" s="37">
        <v>1.5</v>
      </c>
      <c r="G70" s="39" t="s">
        <v>423</v>
      </c>
      <c r="H70" s="39" t="s">
        <v>474</v>
      </c>
      <c r="I70" s="38"/>
      <c r="J70" s="58" t="s">
        <v>506</v>
      </c>
      <c r="K70" s="39" t="s">
        <v>507</v>
      </c>
      <c r="L70" s="155" t="s">
        <v>508</v>
      </c>
      <c r="M70" s="64">
        <v>42736</v>
      </c>
      <c r="N70" s="64">
        <v>44196</v>
      </c>
      <c r="O70" s="51" t="s">
        <v>521</v>
      </c>
      <c r="P70" s="51" t="s">
        <v>522</v>
      </c>
      <c r="Q70" s="58">
        <v>1</v>
      </c>
      <c r="R70" s="58">
        <v>1</v>
      </c>
      <c r="S70" s="58">
        <v>0</v>
      </c>
      <c r="T70" s="58">
        <v>0</v>
      </c>
      <c r="U70" s="58">
        <v>1</v>
      </c>
      <c r="V70" s="141">
        <v>1</v>
      </c>
      <c r="W70" s="39"/>
      <c r="X70" s="39"/>
      <c r="Y70" s="39"/>
      <c r="Z70" s="39"/>
      <c r="AA70" s="39"/>
      <c r="AB70" s="58"/>
      <c r="AC70" s="39" t="s">
        <v>436</v>
      </c>
      <c r="AD70" s="39" t="s">
        <v>480</v>
      </c>
      <c r="AE70" s="39" t="s">
        <v>511</v>
      </c>
      <c r="AF70" s="58">
        <v>1004</v>
      </c>
      <c r="AG70" s="39" t="s">
        <v>512</v>
      </c>
      <c r="AH70" s="39" t="s">
        <v>523</v>
      </c>
      <c r="AI70" s="156">
        <v>6463395378</v>
      </c>
      <c r="AJ70" s="157">
        <v>0.1751632006420859</v>
      </c>
      <c r="AK70" s="158">
        <v>900231038</v>
      </c>
      <c r="AL70" s="46"/>
      <c r="AM70" s="138" t="s">
        <v>519</v>
      </c>
    </row>
    <row r="71" spans="2:39" ht="75" x14ac:dyDescent="0.2">
      <c r="B71" s="61" t="s">
        <v>79</v>
      </c>
      <c r="C71" s="34" t="s">
        <v>80</v>
      </c>
      <c r="D71" s="39" t="s">
        <v>488</v>
      </c>
      <c r="E71" s="139" t="s">
        <v>524</v>
      </c>
      <c r="F71" s="37">
        <v>1.5</v>
      </c>
      <c r="G71" s="39" t="s">
        <v>423</v>
      </c>
      <c r="H71" s="39" t="s">
        <v>474</v>
      </c>
      <c r="I71" s="38"/>
      <c r="J71" s="39" t="s">
        <v>525</v>
      </c>
      <c r="K71" s="39" t="s">
        <v>526</v>
      </c>
      <c r="L71" s="140" t="s">
        <v>527</v>
      </c>
      <c r="M71" s="64">
        <v>42736</v>
      </c>
      <c r="N71" s="64">
        <v>43100</v>
      </c>
      <c r="O71" s="39" t="s">
        <v>528</v>
      </c>
      <c r="P71" s="39" t="s">
        <v>529</v>
      </c>
      <c r="Q71" s="58">
        <v>8</v>
      </c>
      <c r="R71" s="58">
        <v>8</v>
      </c>
      <c r="S71" s="58">
        <v>8</v>
      </c>
      <c r="T71" s="58">
        <v>8</v>
      </c>
      <c r="U71" s="58">
        <v>9</v>
      </c>
      <c r="V71" s="141">
        <f>+U71/Q71</f>
        <v>1.125</v>
      </c>
      <c r="W71" s="39"/>
      <c r="X71" s="39"/>
      <c r="Y71" s="39"/>
      <c r="Z71" s="39"/>
      <c r="AA71" s="39"/>
      <c r="AB71" s="58"/>
      <c r="AC71" s="39" t="s">
        <v>324</v>
      </c>
      <c r="AD71" s="39" t="s">
        <v>530</v>
      </c>
      <c r="AE71" s="39" t="s">
        <v>531</v>
      </c>
      <c r="AF71" s="58">
        <v>1044</v>
      </c>
      <c r="AG71" s="39" t="s">
        <v>532</v>
      </c>
      <c r="AH71" s="39" t="s">
        <v>533</v>
      </c>
      <c r="AI71" s="58" t="s">
        <v>448</v>
      </c>
      <c r="AJ71" s="38"/>
      <c r="AK71" s="38"/>
      <c r="AL71" s="45"/>
      <c r="AM71" s="138"/>
    </row>
    <row r="72" spans="2:39" ht="165" x14ac:dyDescent="0.2">
      <c r="B72" s="61" t="s">
        <v>55</v>
      </c>
      <c r="C72" s="34" t="s">
        <v>105</v>
      </c>
      <c r="D72" s="39" t="s">
        <v>106</v>
      </c>
      <c r="E72" s="54" t="s">
        <v>534</v>
      </c>
      <c r="F72" s="37">
        <v>0.8</v>
      </c>
      <c r="G72" s="39" t="s">
        <v>423</v>
      </c>
      <c r="H72" s="39" t="s">
        <v>535</v>
      </c>
      <c r="I72" s="38"/>
      <c r="J72" s="39" t="s">
        <v>536</v>
      </c>
      <c r="K72" s="39" t="s">
        <v>537</v>
      </c>
      <c r="L72" s="140" t="s">
        <v>538</v>
      </c>
      <c r="M72" s="64">
        <v>42887</v>
      </c>
      <c r="N72" s="64">
        <v>43830</v>
      </c>
      <c r="O72" s="39" t="s">
        <v>539</v>
      </c>
      <c r="P72" s="39" t="s">
        <v>540</v>
      </c>
      <c r="Q72" s="141">
        <v>0.8</v>
      </c>
      <c r="R72" s="141">
        <v>0.8</v>
      </c>
      <c r="S72" s="141">
        <v>0.8</v>
      </c>
      <c r="T72" s="141">
        <v>0.8</v>
      </c>
      <c r="U72" s="160">
        <v>0.6</v>
      </c>
      <c r="V72" s="39"/>
      <c r="W72" s="39"/>
      <c r="X72" s="39"/>
      <c r="Y72" s="58"/>
      <c r="Z72" s="58"/>
      <c r="AA72" s="58"/>
      <c r="AB72" s="58"/>
      <c r="AC72" s="58" t="s">
        <v>541</v>
      </c>
      <c r="AD72" s="58" t="s">
        <v>541</v>
      </c>
      <c r="AE72" s="58" t="s">
        <v>541</v>
      </c>
      <c r="AF72" s="58" t="s">
        <v>541</v>
      </c>
      <c r="AG72" s="58" t="s">
        <v>541</v>
      </c>
      <c r="AH72" s="58" t="s">
        <v>541</v>
      </c>
      <c r="AI72" s="58" t="s">
        <v>448</v>
      </c>
      <c r="AJ72" s="38">
        <v>0</v>
      </c>
      <c r="AK72" s="38">
        <v>0</v>
      </c>
      <c r="AL72" s="39"/>
      <c r="AM72" s="161" t="s">
        <v>542</v>
      </c>
    </row>
    <row r="73" spans="2:39" ht="195" x14ac:dyDescent="0.2">
      <c r="B73" s="61" t="s">
        <v>79</v>
      </c>
      <c r="C73" s="34" t="s">
        <v>449</v>
      </c>
      <c r="D73" s="39" t="s">
        <v>450</v>
      </c>
      <c r="E73" s="54" t="s">
        <v>543</v>
      </c>
      <c r="F73" s="37">
        <v>1.5</v>
      </c>
      <c r="G73" s="39" t="s">
        <v>423</v>
      </c>
      <c r="H73" s="39" t="s">
        <v>535</v>
      </c>
      <c r="I73" s="38"/>
      <c r="J73" s="39" t="s">
        <v>536</v>
      </c>
      <c r="K73" s="39" t="s">
        <v>537</v>
      </c>
      <c r="L73" s="140" t="s">
        <v>538</v>
      </c>
      <c r="M73" s="64">
        <v>42887</v>
      </c>
      <c r="N73" s="64">
        <v>43830</v>
      </c>
      <c r="O73" s="39" t="s">
        <v>544</v>
      </c>
      <c r="P73" s="39" t="s">
        <v>545</v>
      </c>
      <c r="Q73" s="141">
        <v>1</v>
      </c>
      <c r="R73" s="141">
        <v>1</v>
      </c>
      <c r="S73" s="141">
        <v>1</v>
      </c>
      <c r="T73" s="141">
        <v>1</v>
      </c>
      <c r="U73" s="141">
        <v>0.4</v>
      </c>
      <c r="V73" s="39"/>
      <c r="W73" s="39"/>
      <c r="X73" s="39"/>
      <c r="Y73" s="58"/>
      <c r="Z73" s="58"/>
      <c r="AA73" s="58"/>
      <c r="AB73" s="58"/>
      <c r="AC73" s="58" t="s">
        <v>541</v>
      </c>
      <c r="AD73" s="58" t="s">
        <v>541</v>
      </c>
      <c r="AE73" s="58" t="s">
        <v>541</v>
      </c>
      <c r="AF73" s="58" t="s">
        <v>541</v>
      </c>
      <c r="AG73" s="58" t="s">
        <v>457</v>
      </c>
      <c r="AH73" s="58" t="s">
        <v>541</v>
      </c>
      <c r="AI73" s="58" t="s">
        <v>448</v>
      </c>
      <c r="AJ73" s="38">
        <v>0</v>
      </c>
      <c r="AK73" s="38">
        <v>0</v>
      </c>
      <c r="AL73" s="161"/>
      <c r="AM73" s="161" t="s">
        <v>542</v>
      </c>
    </row>
    <row r="74" spans="2:39" ht="242.25" x14ac:dyDescent="0.25">
      <c r="B74" s="169" t="s">
        <v>55</v>
      </c>
      <c r="C74" s="162" t="s">
        <v>56</v>
      </c>
      <c r="D74" s="163" t="s">
        <v>92</v>
      </c>
      <c r="E74" s="54" t="s">
        <v>546</v>
      </c>
      <c r="F74" s="37">
        <v>0.8</v>
      </c>
      <c r="G74" s="164" t="s">
        <v>547</v>
      </c>
      <c r="H74" s="164" t="s">
        <v>548</v>
      </c>
      <c r="I74" s="165"/>
      <c r="J74" s="166" t="s">
        <v>549</v>
      </c>
      <c r="K74" s="166" t="s">
        <v>550</v>
      </c>
      <c r="L74" s="166" t="s">
        <v>551</v>
      </c>
      <c r="M74" s="167">
        <v>42977</v>
      </c>
      <c r="N74" s="167">
        <v>43830</v>
      </c>
      <c r="O74" s="168" t="s">
        <v>552</v>
      </c>
      <c r="P74" s="169" t="s">
        <v>553</v>
      </c>
      <c r="Q74" s="170">
        <v>0.2</v>
      </c>
      <c r="R74" s="170">
        <v>0.4</v>
      </c>
      <c r="S74" s="170">
        <v>1</v>
      </c>
      <c r="T74" s="171"/>
      <c r="U74" s="172"/>
      <c r="V74" s="166"/>
      <c r="W74" s="169"/>
      <c r="X74" s="173"/>
      <c r="Y74" s="169"/>
      <c r="Z74" s="169"/>
      <c r="AA74" s="169"/>
      <c r="AB74" s="174"/>
      <c r="AC74" s="169" t="s">
        <v>324</v>
      </c>
      <c r="AD74" s="169" t="s">
        <v>554</v>
      </c>
      <c r="AE74" s="169" t="s">
        <v>555</v>
      </c>
      <c r="AF74" s="174">
        <v>994</v>
      </c>
      <c r="AG74" s="174" t="s">
        <v>556</v>
      </c>
      <c r="AH74" s="169" t="s">
        <v>557</v>
      </c>
      <c r="AI74" s="171"/>
      <c r="AJ74" s="175"/>
      <c r="AK74" s="175"/>
      <c r="AL74" s="175"/>
      <c r="AM74" s="176" t="s">
        <v>558</v>
      </c>
    </row>
    <row r="75" spans="2:39" ht="113.25" customHeight="1" x14ac:dyDescent="0.25">
      <c r="B75" s="169" t="s">
        <v>55</v>
      </c>
      <c r="C75" s="162" t="s">
        <v>56</v>
      </c>
      <c r="D75" s="177" t="s">
        <v>92</v>
      </c>
      <c r="E75" s="54" t="s">
        <v>559</v>
      </c>
      <c r="F75" s="37">
        <v>0.8</v>
      </c>
      <c r="G75" s="164" t="s">
        <v>547</v>
      </c>
      <c r="H75" s="164" t="s">
        <v>548</v>
      </c>
      <c r="I75" s="165"/>
      <c r="J75" s="166" t="s">
        <v>549</v>
      </c>
      <c r="K75" s="166" t="s">
        <v>550</v>
      </c>
      <c r="L75" s="166" t="s">
        <v>551</v>
      </c>
      <c r="M75" s="167">
        <v>43101</v>
      </c>
      <c r="N75" s="167">
        <v>44196</v>
      </c>
      <c r="O75" s="178" t="s">
        <v>560</v>
      </c>
      <c r="P75" s="179" t="s">
        <v>561</v>
      </c>
      <c r="Q75" s="171">
        <v>0</v>
      </c>
      <c r="R75" s="171">
        <v>2</v>
      </c>
      <c r="S75" s="171">
        <v>2</v>
      </c>
      <c r="T75" s="171">
        <v>2</v>
      </c>
      <c r="U75" s="172"/>
      <c r="V75" s="166"/>
      <c r="W75" s="169"/>
      <c r="X75" s="173"/>
      <c r="Y75" s="169"/>
      <c r="Z75" s="169"/>
      <c r="AA75" s="169"/>
      <c r="AB75" s="174"/>
      <c r="AC75" s="169" t="s">
        <v>324</v>
      </c>
      <c r="AD75" s="169" t="s">
        <v>554</v>
      </c>
      <c r="AE75" s="169" t="s">
        <v>555</v>
      </c>
      <c r="AF75" s="174">
        <v>990</v>
      </c>
      <c r="AG75" s="177" t="s">
        <v>562</v>
      </c>
      <c r="AH75" s="169" t="s">
        <v>563</v>
      </c>
      <c r="AI75" s="171"/>
      <c r="AJ75" s="175"/>
      <c r="AK75" s="175"/>
      <c r="AL75" s="175"/>
      <c r="AM75" s="176" t="s">
        <v>564</v>
      </c>
    </row>
    <row r="76" spans="2:39" ht="114.75" x14ac:dyDescent="0.25">
      <c r="B76" s="169" t="s">
        <v>55</v>
      </c>
      <c r="C76" s="162" t="s">
        <v>56</v>
      </c>
      <c r="D76" s="177" t="s">
        <v>565</v>
      </c>
      <c r="E76" s="54" t="s">
        <v>566</v>
      </c>
      <c r="F76" s="37">
        <v>0.8</v>
      </c>
      <c r="G76" s="164" t="s">
        <v>547</v>
      </c>
      <c r="H76" s="164" t="s">
        <v>548</v>
      </c>
      <c r="I76" s="165"/>
      <c r="J76" s="166" t="s">
        <v>549</v>
      </c>
      <c r="K76" s="166" t="s">
        <v>550</v>
      </c>
      <c r="L76" s="166" t="s">
        <v>551</v>
      </c>
      <c r="M76" s="167">
        <v>43466</v>
      </c>
      <c r="N76" s="167">
        <v>44196</v>
      </c>
      <c r="O76" s="177" t="s">
        <v>567</v>
      </c>
      <c r="P76" s="169" t="s">
        <v>568</v>
      </c>
      <c r="Q76" s="171">
        <v>0</v>
      </c>
      <c r="R76" s="171">
        <v>0</v>
      </c>
      <c r="S76" s="171">
        <v>1</v>
      </c>
      <c r="T76" s="171">
        <v>1</v>
      </c>
      <c r="U76" s="172"/>
      <c r="V76" s="166"/>
      <c r="W76" s="169"/>
      <c r="X76" s="173"/>
      <c r="Y76" s="169"/>
      <c r="Z76" s="169"/>
      <c r="AA76" s="169"/>
      <c r="AB76" s="174"/>
      <c r="AC76" s="169" t="s">
        <v>324</v>
      </c>
      <c r="AD76" s="169" t="s">
        <v>554</v>
      </c>
      <c r="AE76" s="169" t="s">
        <v>555</v>
      </c>
      <c r="AF76" s="174">
        <v>990</v>
      </c>
      <c r="AG76" s="177" t="s">
        <v>562</v>
      </c>
      <c r="AH76" s="169" t="s">
        <v>563</v>
      </c>
      <c r="AI76" s="171"/>
      <c r="AJ76" s="175"/>
      <c r="AK76" s="175"/>
      <c r="AL76" s="175"/>
      <c r="AM76" s="176" t="s">
        <v>564</v>
      </c>
    </row>
    <row r="77" spans="2:39" ht="15" x14ac:dyDescent="0.2">
      <c r="E77" s="180"/>
    </row>
    <row r="78" spans="2:39" ht="15" x14ac:dyDescent="0.2">
      <c r="E78" s="180"/>
    </row>
    <row r="79" spans="2:39" ht="15" x14ac:dyDescent="0.2">
      <c r="E79" s="180"/>
    </row>
    <row r="80" spans="2:39" ht="15" x14ac:dyDescent="0.2">
      <c r="E80" s="180"/>
    </row>
    <row r="81" spans="5:5" ht="15" hidden="1" x14ac:dyDescent="0.2">
      <c r="E81" s="180"/>
    </row>
    <row r="82" spans="5:5" ht="15" hidden="1" x14ac:dyDescent="0.2">
      <c r="E82" s="180"/>
    </row>
    <row r="83" spans="5:5" ht="15" hidden="1" x14ac:dyDescent="0.2">
      <c r="E83" s="180"/>
    </row>
    <row r="84" spans="5:5" ht="15" hidden="1" x14ac:dyDescent="0.2">
      <c r="E84" s="180"/>
    </row>
    <row r="85" spans="5:5" ht="15" hidden="1" x14ac:dyDescent="0.2">
      <c r="E85" s="180"/>
    </row>
  </sheetData>
  <autoFilter ref="B1:AM76">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autoFilter>
  <mergeCells count="19">
    <mergeCell ref="B7:AA8"/>
    <mergeCell ref="AC7:AE8"/>
    <mergeCell ref="AF7:AL8"/>
    <mergeCell ref="AM7:AM9"/>
    <mergeCell ref="B9:D9"/>
    <mergeCell ref="G1:AM6"/>
    <mergeCell ref="D2:F2"/>
    <mergeCell ref="D3:F3"/>
    <mergeCell ref="D4:F4"/>
    <mergeCell ref="B5:C5"/>
    <mergeCell ref="AF9:AL9"/>
    <mergeCell ref="AI22:AI26"/>
    <mergeCell ref="AI63:AI66"/>
    <mergeCell ref="E9:F9"/>
    <mergeCell ref="G9:L9"/>
    <mergeCell ref="M9:N9"/>
    <mergeCell ref="O9:T9"/>
    <mergeCell ref="U9:AB9"/>
    <mergeCell ref="AC9:AE9"/>
  </mergeCells>
  <dataValidations count="47">
    <dataValidation type="list" allowBlank="1" showInputMessage="1" showErrorMessage="1" sqref="G11:G76">
      <formula1>Sector</formula1>
    </dataValidation>
    <dataValidation type="list" allowBlank="1" showInputMessage="1" showErrorMessage="1" sqref="B11:B76">
      <formula1>Lineamientos</formula1>
    </dataValidation>
    <dataValidation operator="greaterThan" allowBlank="1" showInputMessage="1" showErrorMessage="1" sqref="E46 E50:E51"/>
    <dataValidation type="whole" operator="greaterThan" allowBlank="1" showInputMessage="1" showErrorMessage="1" sqref="AK58">
      <formula1>0</formula1>
    </dataValidation>
    <dataValidation showInputMessage="1" showErrorMessage="1" sqref="AJ45"/>
    <dataValidation type="decimal" allowBlank="1" showInputMessage="1" showErrorMessage="1" sqref="AJ68:AJ76 AJ63:AJ66 AJ11:AJ44 AJ46:AJ58">
      <formula1>0</formula1>
      <formula2>100</formula2>
    </dataValidation>
    <dataValidation type="list" allowBlank="1" showInputMessage="1" showErrorMessage="1" sqref="Y74:Y76 AC74:AC76 Y11:Y71 AC11:AC71">
      <formula1>_Pilar_Eje</formula1>
    </dataValidation>
    <dataValidation type="date" operator="greaterThan" allowBlank="1" showInputMessage="1" showErrorMessage="1" prompt="Escriba la fecha en formato DD-MM-AA_x000a_" sqref="D5">
      <formula1>32874</formula1>
    </dataValidation>
    <dataValidation allowBlank="1" showInputMessage="1" showErrorMessage="1" prompt="Por favor elegir la categoría que estructura la pp o el plan de acciones afirmativas_x000a_" sqref="B10"/>
    <dataValidation allowBlank="1" showInputMessage="1" showErrorMessage="1" prompt="Por favor elegir de acuerdo a la categoría anterior, el objetivo o componente que desarrolla la categoría._x000a_" sqref="D10"/>
    <dataValidation allowBlank="1" showInputMessage="1" showErrorMessage="1" prompt="Escriba el nombre de la Entidad qué hizo el reporte_x000a_" sqref="D3"/>
    <dataValidation allowBlank="1" showInputMessage="1" showErrorMessage="1" prompt="Escriba el nombre del profesional que diligencia la matriz _x000a_" sqref="D4"/>
    <dataValidation allowBlank="1" showInputMessage="1" showErrorMessage="1" prompt="Describa las acciones que desarrollan los componentes de la PP o Plan de Acciones Afirmativas" sqref="E10"/>
    <dataValidation allowBlank="1" showInputMessage="1" showErrorMessage="1" prompt="Por favor elija el Sector de la Administración Distrital que está a cargo del reporte de la información sobre el desarrollo de la acción. " sqref="G10"/>
    <dataValidation allowBlank="1" showInputMessage="1" showErrorMessage="1" prompt="De acuerdo al Sector elija la entidad responsable de repotar la información." sqref="H10"/>
    <dataValidation allowBlank="1" showInputMessage="1" showErrorMessage="1" prompt="Si el reporte de la información no corresponde al Distrito por favor diligencie el nombre completo de quién debe repotar." sqref="I10"/>
    <dataValidation allowBlank="1" showInputMessage="1" showErrorMessage="1" prompt="Elija de acuerdo a la categoría anterior_x000a_" sqref="C10"/>
    <dataValidation allowBlank="1" showInputMessage="1" showErrorMessage="1" prompt="Defina la ponderación de cada acción por su nivel de importancia en el cumplimiento del objetivo o componente específico de la pp o plan de acciones afirmativas." sqref="F10"/>
    <dataValidation allowBlank="1" showInputMessage="1" showErrorMessage="1" prompt="Escriba el nombre completo de la persona responsable de reportar la ejecución de la acción." sqref="J10"/>
    <dataValidation allowBlank="1" showInputMessage="1" showErrorMessage="1" prompt="Por favor escriba el número telefónico de la persona responsable de reportar la información sobre la ejecución de la acción." sqref="K10"/>
    <dataValidation allowBlank="1" showInputMessage="1" showErrorMessage="1" prompt="Por favor escriba el correo electrónico de la persona responsable de reportar la información sobre la ejecución de la acción." sqref="L10"/>
    <dataValidation allowBlank="1" showInputMessage="1" showErrorMessage="1" prompt="Escriba la fecha de inicio de la acción. Formato DD-MM-AAAA" sqref="M10"/>
    <dataValidation allowBlank="1" showInputMessage="1" showErrorMessage="1" prompt="Escriba la fecha de finalización de la acción. Formato DD-MM-AAAA" sqref="N10"/>
    <dataValidation allowBlank="1" showInputMessage="1" showErrorMessage="1" prompt="Escriba el nombre del indicador. Debe ser claro,apropiado,medible, adecuado y sensible. Recuerde NO formular varios indicadores para la misma acción." sqref="O10"/>
    <dataValidation allowBlank="1" showInputMessage="1" showErrorMessage="1" prompt="Por favor incluya las variables consideradas para el cálculo del indicador tomando como referencia las variables señaladas en la definición de la fórmula. (forma matematica)." sqref="P10"/>
    <dataValidation allowBlank="1" showInputMessage="1" showErrorMessage="1" prompt="Escriba la Meta que se tienen programada." sqref="Q10:T10"/>
    <dataValidation allowBlank="1" showInputMessage="1" showErrorMessage="1" prompt="Teniendo en cuenta la fórmula de cálculo de cada indicador, registre el resultado de cada uno para la vigencia" sqref="AA10 Y10"/>
    <dataValidation allowBlank="1" showInputMessage="1" showErrorMessage="1" prompt="Por favor elija el Pilar o Eje del PDD." sqref="AC10"/>
    <dataValidation allowBlank="1" showInputMessage="1" showErrorMessage="1" prompt="Por favor seleccionar el Programa de acuerdo al Pilar o Eje." sqref="AD10"/>
    <dataValidation allowBlank="1" showInputMessage="1" showErrorMessage="1" prompt="Por favor seleccionar el Proyecto de acuerdo al Progama" sqref="AE10"/>
    <dataValidation allowBlank="1" showInputMessage="1" showErrorMessage="1" prompt="Por favor indicar en recursos: presupuesto obligado/ persupuesto asignado" sqref="AK10"/>
    <dataValidation allowBlank="1" showInputMessage="1" showErrorMessage="1" prompt="Por favor incluya los avances frente  la meta del proyecto de inversión." sqref="AL10"/>
    <dataValidation allowBlank="1" showInputMessage="1" showErrorMessage="1" prompt="Por diligencie las observaciones que considere pertinentes." sqref="AM10"/>
    <dataValidation type="list" allowBlank="1" showInputMessage="1" showErrorMessage="1" sqref="F5">
      <formula1>Periodo</formula1>
    </dataValidation>
    <dataValidation allowBlank="1" showInputMessage="1" showErrorMessage="1" prompt="Por favor diligencie el nombre del proyecto o las actividades de funcionamiento con las que se da cumplimiento (gestión)._x000a__x000a__x000a__x000a_" sqref="AG10"/>
    <dataValidation allowBlank="1" showInputMessage="1" showErrorMessage="1" prompt="Diligencia por favor el código o número del proyecto._x000a__x000a_" sqref="AF10"/>
    <dataValidation allowBlank="1" showInputMessage="1" showErrorMessage="1" prompt="Por favor diligencie la Meta del proyecto._x000a__x000a_" sqref="AH10"/>
    <dataValidation allowBlank="1" showInputMessage="1" showErrorMessage="1" prompt="Por favor diligencie los recursos del proyecto. Si no hay un proyecto asociado, por favor incluya los recursos por funcionamiento (gestión)._x000a_" sqref="AI10"/>
    <dataValidation allowBlank="1" showInputMessage="1" showErrorMessage="1" prompt="Por favor indique el porcentaje de recursos del proyecto que corresponden a la acción referenciada de esta polìtica o programa._x000a_" sqref="AJ10"/>
    <dataValidation allowBlank="1" showInputMessage="1" showErrorMessage="1" prompt="Teniendo en cuenta la fórmula de cálculo de cada indicador, registre el resultado de cada uno para la vigencia_x000a_" sqref="U10"/>
    <dataValidation allowBlank="1" showInputMessage="1" showErrorMessage="1" prompt=" Este avance se calcula en la Dirección de Equidad y Políticas Poblacionales a partir del resultado de cada indicador frente a su meta anual." sqref="V10"/>
    <dataValidation allowBlank="1" showInputMessage="1" showErrorMessage="1" prompt="Este avance se calcula en la Dirección de Equidad y Políticas Poblacionales a partir del resultado de cada indicador frente a su meta anual." sqref="X10 Z10 AB10"/>
    <dataValidation allowBlank="1" showInputMessage="1" showErrorMessage="1" prompt="Teniendo en cuenta la fórmula de cálculo de cada indicador, registre el resultado de cada uno para la vigencia." sqref="W10"/>
    <dataValidation type="list" allowBlank="1" showInputMessage="1" showErrorMessage="1" sqref="D11 D14:D16 C11:C16 AD11:AE26 Z11:AA26 Z27 AD27 D33:D37 D39:D43 C38:C43 Z28:AA37 AA44:AA45 AE44:AE45 Z46:AA60 C44:D45 AD61:AD62 Z61:Z62 AD63:AE71 Z63:AA71 C52:D76 C27:D32 C33:C34 AD74:AE76 Z74:AA76 H11:H37 AD46:AE60 H44:H76 AD28:AE37">
      <formula1>INDIRECT(B11)</formula1>
    </dataValidation>
    <dataValidation type="list" allowBlank="1" showInputMessage="1" showErrorMessage="1" sqref="C17:C26 D17:D21 C35:C37 C46:C51">
      <formula1>INDIRECT(B18)</formula1>
    </dataValidation>
    <dataValidation type="list" allowBlank="1" showInputMessage="1" showErrorMessage="1" sqref="H38:H43 Z38:AA43 AE27 AA27 AD38:AE43">
      <formula1>INDIRECT(#REF!)</formula1>
    </dataValidation>
    <dataValidation type="date" operator="greaterThan" allowBlank="1" showInputMessage="1" showErrorMessage="1" sqref="M61:N76 M59:M60 M44:N58 M17:M26 M27:N37">
      <formula1>42370</formula1>
    </dataValidation>
  </dataValidations>
  <hyperlinks>
    <hyperlink ref="L17" r:id="rId1"/>
    <hyperlink ref="L18:L26" r:id="rId2" display="jaraujo@desarrolloeconomico.gov.co"/>
    <hyperlink ref="L27" r:id="rId3"/>
    <hyperlink ref="L33" r:id="rId4"/>
    <hyperlink ref="L34" r:id="rId5"/>
    <hyperlink ref="L37" r:id="rId6"/>
    <hyperlink ref="L35" r:id="rId7"/>
    <hyperlink ref="L36" r:id="rId8"/>
    <hyperlink ref="L39" r:id="rId9" display="dmartinez@educacionbogota.gov.co"/>
    <hyperlink ref="L38" r:id="rId10" display="dmartinez@educacionbogota.gov.co"/>
    <hyperlink ref="L40" r:id="rId11" display="dmartinez@educacionbogota.gov.co"/>
    <hyperlink ref="L43" r:id="rId12" display="dmartinez@educacionbogota.gov.co"/>
    <hyperlink ref="L42" r:id="rId13" display="dmartinez@educacionbogota.gov.co"/>
    <hyperlink ref="L41" r:id="rId14" display="dmartinez@educacionbogota.gov.co"/>
    <hyperlink ref="L44" r:id="rId15"/>
    <hyperlink ref="L45" r:id="rId16"/>
    <hyperlink ref="L58" r:id="rId17"/>
    <hyperlink ref="L72" r:id="rId18"/>
    <hyperlink ref="L73" r:id="rId19"/>
    <hyperlink ref="L63" r:id="rId20"/>
    <hyperlink ref="L64" r:id="rId21"/>
    <hyperlink ref="L65" r:id="rId22"/>
    <hyperlink ref="L66" r:id="rId23"/>
    <hyperlink ref="L68" r:id="rId24"/>
    <hyperlink ref="L69" r:id="rId25"/>
    <hyperlink ref="L70" r:id="rId26"/>
    <hyperlink ref="L61" r:id="rId27"/>
    <hyperlink ref="L62" r:id="rId28"/>
    <hyperlink ref="L60" r:id="rId29" display="francisco.gonzalez@transmilenio.gov.co"/>
    <hyperlink ref="L52" r:id="rId30"/>
    <hyperlink ref="L54" r:id="rId31"/>
    <hyperlink ref="L53" r:id="rId32"/>
    <hyperlink ref="L29" r:id="rId33"/>
    <hyperlink ref="L30" r:id="rId34"/>
    <hyperlink ref="L32" r:id="rId35"/>
    <hyperlink ref="L28" r:id="rId36"/>
    <hyperlink ref="L46" r:id="rId37"/>
    <hyperlink ref="L47" r:id="rId38"/>
    <hyperlink ref="L48" r:id="rId39"/>
    <hyperlink ref="L49" r:id="rId40"/>
    <hyperlink ref="L50" r:id="rId41"/>
    <hyperlink ref="L51" r:id="rId42"/>
    <hyperlink ref="L55" r:id="rId43"/>
    <hyperlink ref="L31" r:id="rId44"/>
  </hyperlinks>
  <pageMargins left="0.7" right="0.7" top="0.75" bottom="0.75" header="0.3" footer="0.3"/>
  <pageSetup scale="91" orientation="portrait"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PADD 2016-2020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2017-11-28T23:02:24Z</dcterms:created>
  <dcterms:modified xsi:type="dcterms:W3CDTF">2018-05-15T22:29:41Z</dcterms:modified>
</cp:coreProperties>
</file>