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gualteros\OneDrive - Secretaria de Educación Distrital\oap\portal web\POA\2020\1-seguimiento_1\"/>
    </mc:Choice>
  </mc:AlternateContent>
  <bookViews>
    <workbookView xWindow="-120" yWindow="-120" windowWidth="29040" windowHeight="15840"/>
  </bookViews>
  <sheets>
    <sheet name="Nivel Local" sheetId="1" r:id="rId1"/>
  </sheets>
  <definedNames>
    <definedName name="_xlnm._FilterDatabase" localSheetId="0" hidden="1">'Nivel Local'!$B$5:$U$177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51" i="1" l="1"/>
  <c r="T151" i="1"/>
  <c r="U142" i="1"/>
  <c r="T142" i="1"/>
  <c r="U140" i="1"/>
  <c r="P140" i="1" s="1"/>
  <c r="T140" i="1"/>
  <c r="U125" i="1"/>
  <c r="T125" i="1"/>
  <c r="U123" i="1"/>
  <c r="P123" i="1" s="1"/>
  <c r="T123" i="1"/>
  <c r="U119" i="1"/>
  <c r="T119" i="1"/>
  <c r="U116" i="1"/>
  <c r="P116" i="1" s="1"/>
  <c r="T116" i="1"/>
  <c r="U113" i="1"/>
  <c r="T113" i="1"/>
  <c r="U110" i="1"/>
  <c r="P110" i="1" s="1"/>
  <c r="T110" i="1"/>
  <c r="U109" i="1"/>
  <c r="T109" i="1"/>
  <c r="U107" i="1"/>
  <c r="P107" i="1" s="1"/>
  <c r="T107" i="1"/>
  <c r="U106" i="1"/>
  <c r="T106" i="1"/>
  <c r="U93" i="1"/>
  <c r="P93" i="1" s="1"/>
  <c r="T93" i="1"/>
  <c r="U92" i="1"/>
  <c r="T92" i="1"/>
  <c r="U91" i="1"/>
  <c r="T91" i="1"/>
  <c r="U90" i="1"/>
  <c r="T90" i="1"/>
  <c r="U89" i="1"/>
  <c r="T89" i="1"/>
  <c r="U88" i="1"/>
  <c r="T88" i="1"/>
  <c r="U87" i="1"/>
  <c r="P87" i="1" s="1"/>
  <c r="T87" i="1"/>
  <c r="U86" i="1"/>
  <c r="T86" i="1"/>
  <c r="U85" i="1"/>
  <c r="T85" i="1"/>
  <c r="U84" i="1"/>
  <c r="T84" i="1"/>
  <c r="U83" i="1"/>
  <c r="P83" i="1" s="1"/>
  <c r="T83" i="1"/>
  <c r="U82" i="1"/>
  <c r="T82" i="1"/>
  <c r="U81" i="1"/>
  <c r="P81" i="1" s="1"/>
  <c r="T81" i="1"/>
  <c r="U80" i="1"/>
  <c r="T80" i="1"/>
  <c r="U79" i="1"/>
  <c r="P79" i="1" s="1"/>
  <c r="T79" i="1"/>
  <c r="U78" i="1"/>
  <c r="T78" i="1"/>
  <c r="U70" i="1"/>
  <c r="P70" i="1" s="1"/>
  <c r="T70" i="1"/>
  <c r="U68" i="1"/>
  <c r="T68" i="1"/>
  <c r="U65" i="1"/>
  <c r="P65" i="1" s="1"/>
  <c r="T65" i="1"/>
  <c r="U60" i="1"/>
  <c r="T60" i="1"/>
  <c r="U55" i="1"/>
  <c r="P55" i="1" s="1"/>
  <c r="T55" i="1"/>
  <c r="U42" i="1"/>
  <c r="T42" i="1"/>
  <c r="U39" i="1"/>
  <c r="P39" i="1" s="1"/>
  <c r="T39" i="1"/>
  <c r="U38" i="1"/>
  <c r="T38" i="1"/>
  <c r="U37" i="1"/>
  <c r="P37" i="1" s="1"/>
  <c r="T37" i="1"/>
  <c r="U36" i="1"/>
  <c r="T36" i="1"/>
  <c r="U27" i="1"/>
  <c r="P27" i="1" s="1"/>
  <c r="T27" i="1"/>
  <c r="U23" i="1"/>
  <c r="T23" i="1"/>
  <c r="U20" i="1"/>
  <c r="T20" i="1"/>
  <c r="U17" i="1"/>
  <c r="T17" i="1"/>
  <c r="U14" i="1"/>
  <c r="T14" i="1"/>
  <c r="U11" i="1"/>
  <c r="T11" i="1"/>
  <c r="U9" i="1"/>
  <c r="P9" i="1" s="1"/>
  <c r="T9" i="1"/>
  <c r="U8" i="1"/>
  <c r="Q9" i="1"/>
  <c r="R9" i="1"/>
  <c r="S9" i="1"/>
  <c r="Q11" i="1"/>
  <c r="R11" i="1"/>
  <c r="S11" i="1"/>
  <c r="Q14" i="1"/>
  <c r="R14" i="1"/>
  <c r="S14" i="1"/>
  <c r="Q17" i="1"/>
  <c r="R17" i="1"/>
  <c r="S17" i="1"/>
  <c r="Q20" i="1"/>
  <c r="R20" i="1"/>
  <c r="S20" i="1"/>
  <c r="Q23" i="1"/>
  <c r="R23" i="1"/>
  <c r="S23" i="1"/>
  <c r="Q27" i="1"/>
  <c r="R27" i="1"/>
  <c r="S27" i="1"/>
  <c r="Q36" i="1"/>
  <c r="R36" i="1"/>
  <c r="S36" i="1"/>
  <c r="Q37" i="1"/>
  <c r="R37" i="1"/>
  <c r="S37" i="1"/>
  <c r="Q38" i="1"/>
  <c r="R38" i="1"/>
  <c r="S38" i="1"/>
  <c r="Q39" i="1"/>
  <c r="R39" i="1"/>
  <c r="S39" i="1"/>
  <c r="Q42" i="1"/>
  <c r="R42" i="1"/>
  <c r="S42" i="1"/>
  <c r="Q55" i="1"/>
  <c r="R55" i="1"/>
  <c r="S55" i="1"/>
  <c r="Q60" i="1"/>
  <c r="R60" i="1"/>
  <c r="S60" i="1"/>
  <c r="Q65" i="1"/>
  <c r="R65" i="1"/>
  <c r="S65" i="1"/>
  <c r="Q68" i="1"/>
  <c r="R68" i="1"/>
  <c r="S68" i="1"/>
  <c r="Q70" i="1"/>
  <c r="R70" i="1"/>
  <c r="S70" i="1"/>
  <c r="Q78" i="1"/>
  <c r="R78" i="1"/>
  <c r="S78" i="1"/>
  <c r="Q79" i="1"/>
  <c r="R79" i="1"/>
  <c r="S79" i="1"/>
  <c r="Q80" i="1"/>
  <c r="R80" i="1"/>
  <c r="S80" i="1"/>
  <c r="Q81" i="1"/>
  <c r="R81" i="1"/>
  <c r="S81" i="1"/>
  <c r="Q82" i="1"/>
  <c r="R82" i="1"/>
  <c r="S82" i="1"/>
  <c r="Q83" i="1"/>
  <c r="R83" i="1"/>
  <c r="S83" i="1"/>
  <c r="Q84" i="1"/>
  <c r="R84" i="1"/>
  <c r="S84" i="1"/>
  <c r="Q85" i="1"/>
  <c r="R85" i="1"/>
  <c r="S85" i="1"/>
  <c r="Q86" i="1"/>
  <c r="R86" i="1"/>
  <c r="S86" i="1"/>
  <c r="Q87" i="1"/>
  <c r="R87" i="1"/>
  <c r="S87" i="1"/>
  <c r="Q88" i="1"/>
  <c r="R88" i="1"/>
  <c r="S88" i="1"/>
  <c r="Q89" i="1"/>
  <c r="R89" i="1"/>
  <c r="S89" i="1"/>
  <c r="Q90" i="1"/>
  <c r="R90" i="1"/>
  <c r="S90" i="1"/>
  <c r="Q91" i="1"/>
  <c r="R91" i="1"/>
  <c r="S91" i="1"/>
  <c r="Q92" i="1"/>
  <c r="R92" i="1"/>
  <c r="S92" i="1"/>
  <c r="Q93" i="1"/>
  <c r="R93" i="1"/>
  <c r="S93" i="1"/>
  <c r="P91" i="1"/>
  <c r="Q106" i="1"/>
  <c r="R106" i="1"/>
  <c r="S106" i="1"/>
  <c r="Q107" i="1"/>
  <c r="R107" i="1"/>
  <c r="S107" i="1"/>
  <c r="Q109" i="1"/>
  <c r="R109" i="1"/>
  <c r="S109" i="1"/>
  <c r="Q110" i="1"/>
  <c r="R110" i="1"/>
  <c r="S110" i="1"/>
  <c r="Q113" i="1"/>
  <c r="R113" i="1"/>
  <c r="S113" i="1"/>
  <c r="Q116" i="1"/>
  <c r="R116" i="1"/>
  <c r="S116" i="1"/>
  <c r="Q119" i="1"/>
  <c r="R119" i="1"/>
  <c r="S119" i="1"/>
  <c r="Q123" i="1"/>
  <c r="R123" i="1"/>
  <c r="S123" i="1"/>
  <c r="Q125" i="1"/>
  <c r="R125" i="1"/>
  <c r="S125" i="1"/>
  <c r="Q140" i="1"/>
  <c r="R140" i="1"/>
  <c r="S140" i="1"/>
  <c r="Q142" i="1"/>
  <c r="R142" i="1"/>
  <c r="S142" i="1"/>
  <c r="Q151" i="1"/>
  <c r="R151" i="1"/>
  <c r="S151" i="1"/>
  <c r="Q8" i="1"/>
  <c r="R8" i="1"/>
  <c r="S8" i="1"/>
  <c r="T8" i="1"/>
  <c r="U157" i="1"/>
  <c r="U155" i="1"/>
  <c r="U135" i="1"/>
  <c r="U131" i="1"/>
  <c r="U105" i="1"/>
  <c r="U98" i="1"/>
  <c r="U96" i="1"/>
  <c r="U64" i="1"/>
  <c r="U56" i="1"/>
  <c r="U28" i="1"/>
  <c r="U12" i="1"/>
  <c r="U10" i="1"/>
  <c r="U177" i="1"/>
  <c r="P177" i="1" s="1"/>
  <c r="U176" i="1"/>
  <c r="U175" i="1"/>
  <c r="U174" i="1"/>
  <c r="U173" i="1"/>
  <c r="U172" i="1"/>
  <c r="U171" i="1"/>
  <c r="U170" i="1"/>
  <c r="U169" i="1"/>
  <c r="P169" i="1" s="1"/>
  <c r="U168" i="1"/>
  <c r="U167" i="1"/>
  <c r="U166" i="1"/>
  <c r="U165" i="1"/>
  <c r="P165" i="1" s="1"/>
  <c r="U164" i="1"/>
  <c r="U163" i="1"/>
  <c r="U162" i="1"/>
  <c r="U161" i="1"/>
  <c r="P161" i="1" s="1"/>
  <c r="U160" i="1"/>
  <c r="U159" i="1"/>
  <c r="U158" i="1"/>
  <c r="U156" i="1"/>
  <c r="P156" i="1" s="1"/>
  <c r="U154" i="1"/>
  <c r="U153" i="1"/>
  <c r="U152" i="1"/>
  <c r="U150" i="1"/>
  <c r="P150" i="1" s="1"/>
  <c r="U149" i="1"/>
  <c r="U148" i="1"/>
  <c r="U147" i="1"/>
  <c r="U146" i="1"/>
  <c r="P146" i="1" s="1"/>
  <c r="U145" i="1"/>
  <c r="U144" i="1"/>
  <c r="U143" i="1"/>
  <c r="U141" i="1"/>
  <c r="P141" i="1" s="1"/>
  <c r="U139" i="1"/>
  <c r="U138" i="1"/>
  <c r="U137" i="1"/>
  <c r="U136" i="1"/>
  <c r="P136" i="1" s="1"/>
  <c r="U134" i="1"/>
  <c r="U133" i="1"/>
  <c r="U132" i="1"/>
  <c r="U130" i="1"/>
  <c r="P130" i="1" s="1"/>
  <c r="U129" i="1"/>
  <c r="U128" i="1"/>
  <c r="U127" i="1"/>
  <c r="U126" i="1"/>
  <c r="P126" i="1" s="1"/>
  <c r="U124" i="1"/>
  <c r="U122" i="1"/>
  <c r="U121" i="1"/>
  <c r="U120" i="1"/>
  <c r="P120" i="1" s="1"/>
  <c r="U118" i="1"/>
  <c r="U117" i="1"/>
  <c r="U115" i="1"/>
  <c r="U114" i="1"/>
  <c r="P114" i="1" s="1"/>
  <c r="U112" i="1"/>
  <c r="U111" i="1"/>
  <c r="U108" i="1"/>
  <c r="U104" i="1"/>
  <c r="P104" i="1" s="1"/>
  <c r="U103" i="1"/>
  <c r="U102" i="1"/>
  <c r="U101" i="1"/>
  <c r="U100" i="1"/>
  <c r="P100" i="1" s="1"/>
  <c r="U99" i="1"/>
  <c r="U97" i="1"/>
  <c r="U95" i="1"/>
  <c r="U94" i="1"/>
  <c r="P94" i="1" s="1"/>
  <c r="U77" i="1"/>
  <c r="U76" i="1"/>
  <c r="U75" i="1"/>
  <c r="U74" i="1"/>
  <c r="P74" i="1" s="1"/>
  <c r="U73" i="1"/>
  <c r="U72" i="1"/>
  <c r="U71" i="1"/>
  <c r="U69" i="1"/>
  <c r="P69" i="1" s="1"/>
  <c r="U67" i="1"/>
  <c r="U66" i="1"/>
  <c r="U63" i="1"/>
  <c r="U62" i="1"/>
  <c r="P62" i="1" s="1"/>
  <c r="U61" i="1"/>
  <c r="U59" i="1"/>
  <c r="U58" i="1"/>
  <c r="U57" i="1"/>
  <c r="P57" i="1" s="1"/>
  <c r="U54" i="1"/>
  <c r="U53" i="1"/>
  <c r="U52" i="1"/>
  <c r="U51" i="1"/>
  <c r="P51" i="1" s="1"/>
  <c r="U50" i="1"/>
  <c r="U49" i="1"/>
  <c r="U48" i="1"/>
  <c r="U47" i="1"/>
  <c r="P47" i="1" s="1"/>
  <c r="U46" i="1"/>
  <c r="U45" i="1"/>
  <c r="U44" i="1"/>
  <c r="U43" i="1"/>
  <c r="P43" i="1" s="1"/>
  <c r="U41" i="1"/>
  <c r="U40" i="1"/>
  <c r="U35" i="1"/>
  <c r="U34" i="1"/>
  <c r="P34" i="1" s="1"/>
  <c r="U33" i="1"/>
  <c r="U32" i="1"/>
  <c r="U31" i="1"/>
  <c r="U30" i="1"/>
  <c r="P30" i="1" s="1"/>
  <c r="U29" i="1"/>
  <c r="U26" i="1"/>
  <c r="U25" i="1"/>
  <c r="U24" i="1"/>
  <c r="P24" i="1" s="1"/>
  <c r="U22" i="1"/>
  <c r="U21" i="1"/>
  <c r="U19" i="1"/>
  <c r="U18" i="1"/>
  <c r="P18" i="1" s="1"/>
  <c r="U16" i="1"/>
  <c r="U15" i="1"/>
  <c r="U13" i="1"/>
  <c r="U7" i="1"/>
  <c r="P7" i="1" s="1"/>
  <c r="U6" i="1"/>
  <c r="R6" i="1"/>
  <c r="Q6" i="1"/>
  <c r="S6" i="1"/>
  <c r="T6" i="1"/>
  <c r="Q7" i="1"/>
  <c r="R7" i="1"/>
  <c r="S7" i="1"/>
  <c r="T7" i="1"/>
  <c r="Q10" i="1"/>
  <c r="R10" i="1"/>
  <c r="S10" i="1"/>
  <c r="T10" i="1"/>
  <c r="Q12" i="1"/>
  <c r="P12" i="1" s="1"/>
  <c r="R12" i="1"/>
  <c r="S12" i="1"/>
  <c r="T12" i="1"/>
  <c r="Q13" i="1"/>
  <c r="R13" i="1"/>
  <c r="S13" i="1"/>
  <c r="T13" i="1"/>
  <c r="Q15" i="1"/>
  <c r="R15" i="1"/>
  <c r="S15" i="1"/>
  <c r="T15" i="1"/>
  <c r="T177" i="1"/>
  <c r="S177" i="1"/>
  <c r="R177" i="1"/>
  <c r="Q177" i="1"/>
  <c r="T176" i="1"/>
  <c r="S176" i="1"/>
  <c r="R176" i="1"/>
  <c r="Q176" i="1"/>
  <c r="T175" i="1"/>
  <c r="S175" i="1"/>
  <c r="R175" i="1"/>
  <c r="Q175" i="1"/>
  <c r="T174" i="1"/>
  <c r="S174" i="1"/>
  <c r="R174" i="1"/>
  <c r="Q174" i="1"/>
  <c r="T173" i="1"/>
  <c r="S173" i="1"/>
  <c r="R173" i="1"/>
  <c r="Q173" i="1"/>
  <c r="T172" i="1"/>
  <c r="S172" i="1"/>
  <c r="R172" i="1"/>
  <c r="Q172" i="1"/>
  <c r="T171" i="1"/>
  <c r="S171" i="1"/>
  <c r="R171" i="1"/>
  <c r="Q171" i="1"/>
  <c r="T170" i="1"/>
  <c r="S170" i="1"/>
  <c r="R170" i="1"/>
  <c r="Q170" i="1"/>
  <c r="T169" i="1"/>
  <c r="S169" i="1"/>
  <c r="R169" i="1"/>
  <c r="Q169" i="1"/>
  <c r="T168" i="1"/>
  <c r="S168" i="1"/>
  <c r="R168" i="1"/>
  <c r="Q168" i="1"/>
  <c r="T167" i="1"/>
  <c r="S167" i="1"/>
  <c r="R167" i="1"/>
  <c r="Q167" i="1"/>
  <c r="T166" i="1"/>
  <c r="S166" i="1"/>
  <c r="R166" i="1"/>
  <c r="Q166" i="1"/>
  <c r="T165" i="1"/>
  <c r="S165" i="1"/>
  <c r="R165" i="1"/>
  <c r="Q165" i="1"/>
  <c r="T164" i="1"/>
  <c r="S164" i="1"/>
  <c r="R164" i="1"/>
  <c r="Q164" i="1"/>
  <c r="T163" i="1"/>
  <c r="S163" i="1"/>
  <c r="R163" i="1"/>
  <c r="Q163" i="1"/>
  <c r="T162" i="1"/>
  <c r="S162" i="1"/>
  <c r="R162" i="1"/>
  <c r="Q162" i="1"/>
  <c r="T161" i="1"/>
  <c r="S161" i="1"/>
  <c r="R161" i="1"/>
  <c r="Q161" i="1"/>
  <c r="T160" i="1"/>
  <c r="S160" i="1"/>
  <c r="R160" i="1"/>
  <c r="Q160" i="1"/>
  <c r="T159" i="1"/>
  <c r="S159" i="1"/>
  <c r="R159" i="1"/>
  <c r="Q159" i="1"/>
  <c r="T158" i="1"/>
  <c r="S158" i="1"/>
  <c r="R158" i="1"/>
  <c r="Q158" i="1"/>
  <c r="T157" i="1"/>
  <c r="S157" i="1"/>
  <c r="R157" i="1"/>
  <c r="Q157" i="1"/>
  <c r="T156" i="1"/>
  <c r="S156" i="1"/>
  <c r="R156" i="1"/>
  <c r="Q156" i="1"/>
  <c r="T155" i="1"/>
  <c r="S155" i="1"/>
  <c r="R155" i="1"/>
  <c r="Q155" i="1"/>
  <c r="P155" i="1" s="1"/>
  <c r="T154" i="1"/>
  <c r="S154" i="1"/>
  <c r="R154" i="1"/>
  <c r="Q154" i="1"/>
  <c r="T153" i="1"/>
  <c r="S153" i="1"/>
  <c r="R153" i="1"/>
  <c r="Q153" i="1"/>
  <c r="T152" i="1"/>
  <c r="S152" i="1"/>
  <c r="R152" i="1"/>
  <c r="Q152" i="1"/>
  <c r="T150" i="1"/>
  <c r="S150" i="1"/>
  <c r="R150" i="1"/>
  <c r="Q150" i="1"/>
  <c r="T149" i="1"/>
  <c r="S149" i="1"/>
  <c r="R149" i="1"/>
  <c r="Q149" i="1"/>
  <c r="T148" i="1"/>
  <c r="S148" i="1"/>
  <c r="R148" i="1"/>
  <c r="Q148" i="1"/>
  <c r="T147" i="1"/>
  <c r="S147" i="1"/>
  <c r="R147" i="1"/>
  <c r="Q147" i="1"/>
  <c r="T146" i="1"/>
  <c r="S146" i="1"/>
  <c r="R146" i="1"/>
  <c r="Q146" i="1"/>
  <c r="T145" i="1"/>
  <c r="S145" i="1"/>
  <c r="R145" i="1"/>
  <c r="Q145" i="1"/>
  <c r="T144" i="1"/>
  <c r="S144" i="1"/>
  <c r="R144" i="1"/>
  <c r="Q144" i="1"/>
  <c r="T143" i="1"/>
  <c r="S143" i="1"/>
  <c r="R143" i="1"/>
  <c r="Q143" i="1"/>
  <c r="T141" i="1"/>
  <c r="S141" i="1"/>
  <c r="R141" i="1"/>
  <c r="Q141" i="1"/>
  <c r="T139" i="1"/>
  <c r="S139" i="1"/>
  <c r="R139" i="1"/>
  <c r="Q139" i="1"/>
  <c r="T138" i="1"/>
  <c r="S138" i="1"/>
  <c r="R138" i="1"/>
  <c r="Q138" i="1"/>
  <c r="T137" i="1"/>
  <c r="S137" i="1"/>
  <c r="R137" i="1"/>
  <c r="Q137" i="1"/>
  <c r="T136" i="1"/>
  <c r="S136" i="1"/>
  <c r="R136" i="1"/>
  <c r="Q136" i="1"/>
  <c r="T135" i="1"/>
  <c r="S135" i="1"/>
  <c r="R135" i="1"/>
  <c r="Q135" i="1"/>
  <c r="T134" i="1"/>
  <c r="S134" i="1"/>
  <c r="R134" i="1"/>
  <c r="Q134" i="1"/>
  <c r="T133" i="1"/>
  <c r="S133" i="1"/>
  <c r="R133" i="1"/>
  <c r="Q133" i="1"/>
  <c r="T132" i="1"/>
  <c r="S132" i="1"/>
  <c r="R132" i="1"/>
  <c r="Q132" i="1"/>
  <c r="T131" i="1"/>
  <c r="S131" i="1"/>
  <c r="R131" i="1"/>
  <c r="Q131" i="1"/>
  <c r="T130" i="1"/>
  <c r="S130" i="1"/>
  <c r="R130" i="1"/>
  <c r="Q130" i="1"/>
  <c r="T129" i="1"/>
  <c r="S129" i="1"/>
  <c r="R129" i="1"/>
  <c r="Q129" i="1"/>
  <c r="T128" i="1"/>
  <c r="S128" i="1"/>
  <c r="R128" i="1"/>
  <c r="Q128" i="1"/>
  <c r="T127" i="1"/>
  <c r="S127" i="1"/>
  <c r="R127" i="1"/>
  <c r="Q127" i="1"/>
  <c r="T126" i="1"/>
  <c r="S126" i="1"/>
  <c r="R126" i="1"/>
  <c r="Q126" i="1"/>
  <c r="T124" i="1"/>
  <c r="S124" i="1"/>
  <c r="R124" i="1"/>
  <c r="Q124" i="1"/>
  <c r="T122" i="1"/>
  <c r="S122" i="1"/>
  <c r="R122" i="1"/>
  <c r="Q122" i="1"/>
  <c r="T121" i="1"/>
  <c r="S121" i="1"/>
  <c r="R121" i="1"/>
  <c r="Q121" i="1"/>
  <c r="T120" i="1"/>
  <c r="S120" i="1"/>
  <c r="R120" i="1"/>
  <c r="Q120" i="1"/>
  <c r="T118" i="1"/>
  <c r="S118" i="1"/>
  <c r="R118" i="1"/>
  <c r="Q118" i="1"/>
  <c r="T117" i="1"/>
  <c r="S117" i="1"/>
  <c r="R117" i="1"/>
  <c r="Q117" i="1"/>
  <c r="T115" i="1"/>
  <c r="S115" i="1"/>
  <c r="R115" i="1"/>
  <c r="Q115" i="1"/>
  <c r="T114" i="1"/>
  <c r="S114" i="1"/>
  <c r="R114" i="1"/>
  <c r="Q114" i="1"/>
  <c r="T112" i="1"/>
  <c r="S112" i="1"/>
  <c r="R112" i="1"/>
  <c r="Q112" i="1"/>
  <c r="T111" i="1"/>
  <c r="S111" i="1"/>
  <c r="R111" i="1"/>
  <c r="Q111" i="1"/>
  <c r="T108" i="1"/>
  <c r="S108" i="1"/>
  <c r="R108" i="1"/>
  <c r="Q108" i="1"/>
  <c r="T105" i="1"/>
  <c r="S105" i="1"/>
  <c r="R105" i="1"/>
  <c r="Q105" i="1"/>
  <c r="T104" i="1"/>
  <c r="S104" i="1"/>
  <c r="R104" i="1"/>
  <c r="Q104" i="1"/>
  <c r="T103" i="1"/>
  <c r="S103" i="1"/>
  <c r="R103" i="1"/>
  <c r="Q103" i="1"/>
  <c r="T102" i="1"/>
  <c r="S102" i="1"/>
  <c r="R102" i="1"/>
  <c r="Q102" i="1"/>
  <c r="T101" i="1"/>
  <c r="S101" i="1"/>
  <c r="R101" i="1"/>
  <c r="Q101" i="1"/>
  <c r="T100" i="1"/>
  <c r="S100" i="1"/>
  <c r="R100" i="1"/>
  <c r="Q100" i="1"/>
  <c r="T99" i="1"/>
  <c r="S99" i="1"/>
  <c r="R99" i="1"/>
  <c r="Q99" i="1"/>
  <c r="T98" i="1"/>
  <c r="S98" i="1"/>
  <c r="R98" i="1"/>
  <c r="Q98" i="1"/>
  <c r="P98" i="1" s="1"/>
  <c r="T97" i="1"/>
  <c r="S97" i="1"/>
  <c r="R97" i="1"/>
  <c r="Q97" i="1"/>
  <c r="T96" i="1"/>
  <c r="S96" i="1"/>
  <c r="R96" i="1"/>
  <c r="Q96" i="1"/>
  <c r="T95" i="1"/>
  <c r="S95" i="1"/>
  <c r="R95" i="1"/>
  <c r="Q95" i="1"/>
  <c r="T94" i="1"/>
  <c r="S94" i="1"/>
  <c r="R94" i="1"/>
  <c r="Q94" i="1"/>
  <c r="T77" i="1"/>
  <c r="S77" i="1"/>
  <c r="R77" i="1"/>
  <c r="Q77" i="1"/>
  <c r="T76" i="1"/>
  <c r="S76" i="1"/>
  <c r="R76" i="1"/>
  <c r="Q76" i="1"/>
  <c r="T75" i="1"/>
  <c r="S75" i="1"/>
  <c r="R75" i="1"/>
  <c r="Q75" i="1"/>
  <c r="T74" i="1"/>
  <c r="S74" i="1"/>
  <c r="R74" i="1"/>
  <c r="Q74" i="1"/>
  <c r="T73" i="1"/>
  <c r="S73" i="1"/>
  <c r="R73" i="1"/>
  <c r="Q73" i="1"/>
  <c r="T72" i="1"/>
  <c r="S72" i="1"/>
  <c r="R72" i="1"/>
  <c r="Q72" i="1"/>
  <c r="T71" i="1"/>
  <c r="S71" i="1"/>
  <c r="R71" i="1"/>
  <c r="Q71" i="1"/>
  <c r="T69" i="1"/>
  <c r="S69" i="1"/>
  <c r="R69" i="1"/>
  <c r="Q69" i="1"/>
  <c r="T67" i="1"/>
  <c r="S67" i="1"/>
  <c r="R67" i="1"/>
  <c r="Q67" i="1"/>
  <c r="T66" i="1"/>
  <c r="S66" i="1"/>
  <c r="R66" i="1"/>
  <c r="Q66" i="1"/>
  <c r="T64" i="1"/>
  <c r="S64" i="1"/>
  <c r="R64" i="1"/>
  <c r="Q64" i="1"/>
  <c r="T63" i="1"/>
  <c r="S63" i="1"/>
  <c r="R63" i="1"/>
  <c r="Q63" i="1"/>
  <c r="T62" i="1"/>
  <c r="S62" i="1"/>
  <c r="R62" i="1"/>
  <c r="Q62" i="1"/>
  <c r="T61" i="1"/>
  <c r="S61" i="1"/>
  <c r="R61" i="1"/>
  <c r="Q61" i="1"/>
  <c r="T59" i="1"/>
  <c r="S59" i="1"/>
  <c r="R59" i="1"/>
  <c r="Q59" i="1"/>
  <c r="T58" i="1"/>
  <c r="S58" i="1"/>
  <c r="R58" i="1"/>
  <c r="Q58" i="1"/>
  <c r="T57" i="1"/>
  <c r="S57" i="1"/>
  <c r="R57" i="1"/>
  <c r="Q57" i="1"/>
  <c r="T56" i="1"/>
  <c r="S56" i="1"/>
  <c r="R56" i="1"/>
  <c r="Q56" i="1"/>
  <c r="T54" i="1"/>
  <c r="S54" i="1"/>
  <c r="R54" i="1"/>
  <c r="Q54" i="1"/>
  <c r="T53" i="1"/>
  <c r="S53" i="1"/>
  <c r="R53" i="1"/>
  <c r="Q53" i="1"/>
  <c r="T52" i="1"/>
  <c r="S52" i="1"/>
  <c r="R52" i="1"/>
  <c r="Q52" i="1"/>
  <c r="T51" i="1"/>
  <c r="S51" i="1"/>
  <c r="R51" i="1"/>
  <c r="Q51" i="1"/>
  <c r="T50" i="1"/>
  <c r="S50" i="1"/>
  <c r="R50" i="1"/>
  <c r="Q50" i="1"/>
  <c r="T49" i="1"/>
  <c r="S49" i="1"/>
  <c r="R49" i="1"/>
  <c r="Q49" i="1"/>
  <c r="T48" i="1"/>
  <c r="S48" i="1"/>
  <c r="R48" i="1"/>
  <c r="Q48" i="1"/>
  <c r="T47" i="1"/>
  <c r="S47" i="1"/>
  <c r="R47" i="1"/>
  <c r="Q47" i="1"/>
  <c r="T46" i="1"/>
  <c r="S46" i="1"/>
  <c r="R46" i="1"/>
  <c r="Q46" i="1"/>
  <c r="T45" i="1"/>
  <c r="S45" i="1"/>
  <c r="R45" i="1"/>
  <c r="Q45" i="1"/>
  <c r="T44" i="1"/>
  <c r="S44" i="1"/>
  <c r="R44" i="1"/>
  <c r="Q44" i="1"/>
  <c r="T43" i="1"/>
  <c r="S43" i="1"/>
  <c r="R43" i="1"/>
  <c r="Q43" i="1"/>
  <c r="T41" i="1"/>
  <c r="S41" i="1"/>
  <c r="R41" i="1"/>
  <c r="Q41" i="1"/>
  <c r="T40" i="1"/>
  <c r="S40" i="1"/>
  <c r="R40" i="1"/>
  <c r="Q40" i="1"/>
  <c r="T35" i="1"/>
  <c r="S35" i="1"/>
  <c r="R35" i="1"/>
  <c r="Q35" i="1"/>
  <c r="T34" i="1"/>
  <c r="S34" i="1"/>
  <c r="R34" i="1"/>
  <c r="Q34" i="1"/>
  <c r="T33" i="1"/>
  <c r="S33" i="1"/>
  <c r="R33" i="1"/>
  <c r="Q33" i="1"/>
  <c r="T32" i="1"/>
  <c r="S32" i="1"/>
  <c r="R32" i="1"/>
  <c r="Q32" i="1"/>
  <c r="T31" i="1"/>
  <c r="S31" i="1"/>
  <c r="R31" i="1"/>
  <c r="Q31" i="1"/>
  <c r="T30" i="1"/>
  <c r="S30" i="1"/>
  <c r="R30" i="1"/>
  <c r="Q30" i="1"/>
  <c r="T29" i="1"/>
  <c r="S29" i="1"/>
  <c r="R29" i="1"/>
  <c r="Q29" i="1"/>
  <c r="T28" i="1"/>
  <c r="S28" i="1"/>
  <c r="R28" i="1"/>
  <c r="Q28" i="1"/>
  <c r="P28" i="1" s="1"/>
  <c r="T26" i="1"/>
  <c r="S26" i="1"/>
  <c r="R26" i="1"/>
  <c r="Q26" i="1"/>
  <c r="T25" i="1"/>
  <c r="S25" i="1"/>
  <c r="R25" i="1"/>
  <c r="Q25" i="1"/>
  <c r="T24" i="1"/>
  <c r="S24" i="1"/>
  <c r="R24" i="1"/>
  <c r="Q24" i="1"/>
  <c r="T22" i="1"/>
  <c r="S22" i="1"/>
  <c r="R22" i="1"/>
  <c r="Q22" i="1"/>
  <c r="T21" i="1"/>
  <c r="S21" i="1"/>
  <c r="R21" i="1"/>
  <c r="Q21" i="1"/>
  <c r="T19" i="1"/>
  <c r="S19" i="1"/>
  <c r="R19" i="1"/>
  <c r="Q19" i="1"/>
  <c r="T18" i="1"/>
  <c r="S18" i="1"/>
  <c r="R18" i="1"/>
  <c r="Q18" i="1"/>
  <c r="T16" i="1"/>
  <c r="S16" i="1"/>
  <c r="R16" i="1"/>
  <c r="Q16" i="1"/>
  <c r="P13" i="1" l="1"/>
  <c r="P19" i="1"/>
  <c r="P25" i="1"/>
  <c r="P31" i="1"/>
  <c r="P35" i="1"/>
  <c r="P44" i="1"/>
  <c r="P48" i="1"/>
  <c r="P52" i="1"/>
  <c r="P58" i="1"/>
  <c r="P63" i="1"/>
  <c r="P71" i="1"/>
  <c r="P75" i="1"/>
  <c r="P95" i="1"/>
  <c r="P101" i="1"/>
  <c r="P108" i="1"/>
  <c r="P115" i="1"/>
  <c r="P121" i="1"/>
  <c r="P127" i="1"/>
  <c r="P132" i="1"/>
  <c r="P137" i="1"/>
  <c r="P143" i="1"/>
  <c r="P147" i="1"/>
  <c r="P152" i="1"/>
  <c r="P158" i="1"/>
  <c r="P162" i="1"/>
  <c r="P166" i="1"/>
  <c r="P170" i="1"/>
  <c r="P15" i="1"/>
  <c r="P21" i="1"/>
  <c r="P26" i="1"/>
  <c r="P32" i="1"/>
  <c r="P40" i="1"/>
  <c r="P45" i="1"/>
  <c r="P49" i="1"/>
  <c r="P53" i="1"/>
  <c r="P59" i="1"/>
  <c r="P66" i="1"/>
  <c r="P72" i="1"/>
  <c r="P76" i="1"/>
  <c r="P97" i="1"/>
  <c r="P102" i="1"/>
  <c r="P111" i="1"/>
  <c r="P117" i="1"/>
  <c r="P122" i="1"/>
  <c r="P128" i="1"/>
  <c r="P133" i="1"/>
  <c r="P138" i="1"/>
  <c r="P144" i="1"/>
  <c r="P148" i="1"/>
  <c r="P153" i="1"/>
  <c r="P159" i="1"/>
  <c r="P163" i="1"/>
  <c r="P167" i="1"/>
  <c r="P171" i="1"/>
  <c r="P175" i="1"/>
  <c r="P6" i="1"/>
  <c r="P16" i="1"/>
  <c r="P22" i="1"/>
  <c r="P29" i="1"/>
  <c r="P41" i="1"/>
  <c r="P46" i="1"/>
  <c r="P50" i="1"/>
  <c r="P54" i="1"/>
  <c r="P61" i="1"/>
  <c r="P67" i="1"/>
  <c r="P73" i="1"/>
  <c r="P77" i="1"/>
  <c r="P99" i="1"/>
  <c r="P103" i="1"/>
  <c r="P118" i="1"/>
  <c r="P124" i="1"/>
  <c r="P129" i="1"/>
  <c r="P134" i="1"/>
  <c r="P139" i="1"/>
  <c r="P145" i="1"/>
  <c r="P149" i="1"/>
  <c r="P154" i="1"/>
  <c r="P160" i="1"/>
  <c r="P164" i="1"/>
  <c r="P168" i="1"/>
  <c r="P172" i="1"/>
  <c r="P176" i="1"/>
  <c r="P125" i="1"/>
  <c r="P151" i="1"/>
  <c r="P85" i="1"/>
  <c r="P89" i="1"/>
  <c r="P11" i="1"/>
  <c r="P17" i="1"/>
  <c r="P23" i="1"/>
  <c r="P36" i="1"/>
  <c r="P38" i="1"/>
  <c r="P42" i="1"/>
  <c r="P60" i="1"/>
  <c r="P68" i="1"/>
  <c r="P78" i="1"/>
  <c r="P82" i="1"/>
  <c r="P86" i="1"/>
  <c r="P90" i="1"/>
  <c r="P106" i="1"/>
  <c r="P109" i="1"/>
  <c r="P113" i="1"/>
  <c r="P119" i="1"/>
  <c r="P142" i="1"/>
  <c r="P56" i="1"/>
  <c r="P105" i="1"/>
  <c r="P157" i="1"/>
  <c r="P20" i="1"/>
  <c r="P14" i="1"/>
  <c r="P92" i="1"/>
  <c r="P88" i="1"/>
  <c r="P84" i="1"/>
  <c r="P80" i="1"/>
  <c r="P64" i="1"/>
  <c r="P96" i="1"/>
  <c r="P135" i="1"/>
  <c r="P10" i="1"/>
  <c r="P8" i="1"/>
  <c r="P131" i="1"/>
</calcChain>
</file>

<file path=xl/sharedStrings.xml><?xml version="1.0" encoding="utf-8"?>
<sst xmlns="http://schemas.openxmlformats.org/spreadsheetml/2006/main" count="1752" uniqueCount="965">
  <si>
    <t>META ANUAL</t>
  </si>
  <si>
    <t>CRONOGRAMA</t>
  </si>
  <si>
    <t>PROGRAMACIÓN</t>
  </si>
  <si>
    <t>LOCALIDAD</t>
  </si>
  <si>
    <t>OBJETIVO</t>
  </si>
  <si>
    <t>ACTIVIDAD</t>
  </si>
  <si>
    <t>PONDERADOR</t>
  </si>
  <si>
    <t>TIPO DE META</t>
  </si>
  <si>
    <t>Unidad de Medida</t>
  </si>
  <si>
    <t>Cantidad</t>
  </si>
  <si>
    <t>1er</t>
  </si>
  <si>
    <t>2do</t>
  </si>
  <si>
    <t>3er</t>
  </si>
  <si>
    <t>4to</t>
  </si>
  <si>
    <t>RESPONSABLE</t>
  </si>
  <si>
    <t>P1</t>
  </si>
  <si>
    <t>P2</t>
  </si>
  <si>
    <t>P3</t>
  </si>
  <si>
    <t>P4</t>
  </si>
  <si>
    <t>USAQUÉN</t>
  </si>
  <si>
    <t>Reducir las brechas de desigualdad que afectan las condiciones de acceso y permanencia en el sistema educativo oficial del Distrito, por medio de la promoción de los programas de alimentación, movilidad y promoción del bienestar, generando mejores ambientes de aprendizaje</t>
  </si>
  <si>
    <t>Atender la demanda de cupos escolares de preescolar, primaria, secundaria y media, teniendo en cuenta la georreferenciación, a fin de garantizar el acceso y permanencia en el sistema educativo local.</t>
  </si>
  <si>
    <t>Demanda</t>
  </si>
  <si>
    <t>Estudiantes</t>
  </si>
  <si>
    <t>NELSON MORENO</t>
  </si>
  <si>
    <t>Construir un modelo integral  de atención educativa diferencial, que permita una educación de calidad para víctimas del conflicto armado, con discapacidad, capacidades y/o talentos excepcionales, en condiciones de salud que impiden la escolaridad regular, en dinámicas de trabajo infantil, en extra edad, con orientación sexual diversa, en conflicto con la ley penal,  pertenecientes a grupos étnicos,  jóvenes y adultos</t>
  </si>
  <si>
    <t>Brindar acceso y permanencia a los niños, niñas, jóvenes y adultos en condición de discapacidad, talentos excepcionales, víctimas del conflicto armado, extraedad y de aulas hospitalarias, para ingresar al sistema educativo en los colegios de la localidad de Usaquén.</t>
  </si>
  <si>
    <t>Matrícula</t>
  </si>
  <si>
    <t>Aumentar el tiempo escolar de los y las estudiantes del Sistema Educativo Oficial, mediante la implementación de estrategias en ambientes de aprendizajes innovadores del colegio y la ciudad, fortaleciendo competencias básicas y de formacion integral</t>
  </si>
  <si>
    <t>Promover la implementación de la Jornada Única en las IED y los programas y proyectos del Plan de Desarrollo Distrital que permitan mejorar la calidad educativa, en los niveles de preescolar, básica y media.</t>
  </si>
  <si>
    <t>Sumatoria</t>
  </si>
  <si>
    <t>Reportes</t>
  </si>
  <si>
    <t>Nelson Moreno. Julio R Suarez y Martha Bayona</t>
  </si>
  <si>
    <t>Garantizar al personal docente y administrativo que desarrolla actividades organizacionales requeridas para el normal funcionamiento de los establecimientos educativos, el pago de sus salarios, prestaciones sociales y demás derechos inherentes a la  prestación  del servicio educativo en el Distrito Capital, al igual que propender por el bienestar del funcionario y el de sus familias como factor determinante de una mejor calidad educativa</t>
  </si>
  <si>
    <t>Reportar la gestión y seguimiento sobre las necesidades de directivos, docentes y administrativos de los colegios distritales y de la dirección local, verificando y validando la planta de personal, para garantizar la calidad y oportunidad en la prestación del servicio educativo.</t>
  </si>
  <si>
    <t>Informes</t>
  </si>
  <si>
    <t>MARTHA BAYONA</t>
  </si>
  <si>
    <t>Contribuir al empoderamiento de los diferentes actores de la comunidad educativa (estudiantes, docentes, padres de familia, equipos directivos, medios de comunicación, sector productivo, sociedad civil, entre otros) para aportar a la construcción de una Bogotá en paz y a la consolidación del proceso de aprendizaje de los estudiantes</t>
  </si>
  <si>
    <t>Acompañar y hacer seguimiento para fortalecer espacios de diálogo, participación y articulación interinstitucional con autoridades y actores locales (instituciones educativas públicas y privados, instancias locales, sociedad civil) fomentando el trabajo en equipo por la educación para mejorar los entornos escolares y la convivencia pacífica en la localidad.</t>
  </si>
  <si>
    <t>Constante</t>
  </si>
  <si>
    <t>OLGA PATRICIA DIAZ , CLAUDIA JIMENEZ</t>
  </si>
  <si>
    <t>Modernizar los procesos misionales y de apoyo a la gestión de las instituciones educativas, alineando la estructura de la SED con estos y ejerciendo una función pública transparente y efectiva</t>
  </si>
  <si>
    <t>Proyectar los actos administrativos de IED, colegios privados, educación de adultos e IEDTH y dar respuesta oportuna a los diferentes requerimientos de peticiones y tutelas de personas naturales y de entes de control.</t>
  </si>
  <si>
    <t>LUZ MARINA VERGARA</t>
  </si>
  <si>
    <t>Sistematizar, clasificar y archivar la información y documentación de colegios oficiales, privados, IETDH de forma digital y física que permita contar con información actualizada para la toma de decisiones y garantía de la prestación del servicio eficiente (Archivo, correspondencia, inventarios).</t>
  </si>
  <si>
    <t>TATIANA AGUILAR , EDNA CRISTANCHO</t>
  </si>
  <si>
    <t>Dar respuesta oportuna y hacer seguimiento a los requerimientos, solicitudes y trámites de PQRS en los sistemas SDQS y SIGA, de acuerdo con la normatividad vigente, mejorando el nivel de oportunidad y de atención en la DILE.</t>
  </si>
  <si>
    <t>Quejas y reclamos</t>
  </si>
  <si>
    <t>Martha Melgarejo, Carlos Avila, Julio Roberto Suarez,Tatiana Aguilar, Edna Cristancho</t>
  </si>
  <si>
    <t xml:space="preserve">Realizar seguimiento a la gestión de bienestar estudiantil en instituciones educativas distritales: alimentación escolar, movilidad escolar y planta física (I.E.D. y DILE) </t>
  </si>
  <si>
    <t>Claudia Jimenez y Gestora de Movilidad</t>
  </si>
  <si>
    <t>CHAPINERO</t>
  </si>
  <si>
    <t>Reducir las brechas de desigualdad que afectan el  acceso y la permanencia escolar en el Distrito Capital, logrando trayectorias educativas completas, en el marco de una educación inclusiva</t>
  </si>
  <si>
    <t>Atender la demanda de cupos escolares y consolidar el registro de cobertura de la localidad a través del sistema de matrículas-SIMAT (asignaciones, retiros, actualizaciones) y acciones afirmativas para todas las poblaciones con el fin garantizar el acceso a la educación.</t>
  </si>
  <si>
    <t>Registros</t>
  </si>
  <si>
    <t>Profesional sistemas de información</t>
  </si>
  <si>
    <t>Prestar servicios de Apoyo Administrativo en condiciones de eficiencia y calidad para el adecuado funcionamiento de las sedes de la entidad</t>
  </si>
  <si>
    <t xml:space="preserve">Responder los trámites de legalización y costos educativos oportunamente mediante la expedición de actos administrativos para el funcionamiento de los establecimientos educativos de acuerdo con la normatividad. </t>
  </si>
  <si>
    <t>Actos administrativos</t>
  </si>
  <si>
    <t>Profesional Jurídico</t>
  </si>
  <si>
    <t>Fortalecer el proceso de gestión documental mediante la actualización y depuración del archivo institucional con el fin de ajustarlo a la normatividad vigente.</t>
  </si>
  <si>
    <t>Directora Local y auxiliar de archivo</t>
  </si>
  <si>
    <t>Tramitar y direccionar oportunamente las comunicaciones radicadas a través del SIGA por parte de la comunidad educativa, siguiendo los lineamientos establecidos para garantizar la prestación del servicio.</t>
  </si>
  <si>
    <t>Auxiliar atención a la ciudadanía</t>
  </si>
  <si>
    <t>Emitir conceptos a las solicitudes recibidas por parte de las instituciones y la comunidad en general, mediante el registro y asignación al equipo de supervisión hasta la culminación del proceso de inspección y vigilancia.</t>
  </si>
  <si>
    <t>Coordinación de Supervisión</t>
  </si>
  <si>
    <t>Promover el diálogo y la participación con la comunidad educativa mediante la realización de reuniones con los colegios distritales y privados, con el fin de articular acciones que apoyen las metas del Plan Sectorial y el Plan de Desarrollo Distrital.</t>
  </si>
  <si>
    <t>Actas</t>
  </si>
  <si>
    <t>Directora Local y equipo de supervisión</t>
  </si>
  <si>
    <t>Articular y fortalecer acciones a través de la participación en reuniones convocadas por las instancias locales que contribuyan a mejorar los entornos escolares y apoyen las metas del Plan Sectorial y el Plan de Desarrollo Distrital.</t>
  </si>
  <si>
    <t xml:space="preserve">Prof. Planeación y Prof. de apoyo	</t>
  </si>
  <si>
    <t>Realizar reuniones periódicas con la comunidad educativa con el fin de validar el Proyecto Educativo Local-PEL que permita incorporar las sugerencias de la comunidad educativa y armonizarlas con la Política Pública y el Plan Sectorial de Educación.</t>
  </si>
  <si>
    <t>Directora Local y Profesional de apoyo</t>
  </si>
  <si>
    <t>Coordinar la aplicación y el seguimiento de los Sistemas de Evaluación del Desempeño para el personal Administrativo y Docente acorde con la normatividad vigente</t>
  </si>
  <si>
    <t>Procesos</t>
  </si>
  <si>
    <t>Profesional Talento Humano</t>
  </si>
  <si>
    <t>Mantener actualizada la información del personal docente y administrativo de la localidad mediante el trámite de solicitudes de ubicación, traslado y novedades para garantizar la prestación del servicio educativo de acuerdo con la normatividad.</t>
  </si>
  <si>
    <t>SANTAFÉ</t>
  </si>
  <si>
    <t xml:space="preserve">Coordinar y concertar con las autoridades locales la formulación de proyectos intersectoriales, a través de acuerdos  que  promuevan y garanticen entornos escolares óptimos.	_x000D_
</t>
  </si>
  <si>
    <t>Director Local de Educación</t>
  </si>
  <si>
    <t>Atender los requerimientos legales de la ciudadanía, prestar asesoría y tramitar  los procesos juridicos según la competencia de la DILE.</t>
  </si>
  <si>
    <t>Luis Orlando Luna-Juridica</t>
  </si>
  <si>
    <t>Realizar el Foro Local  Educativo, con el fin de utilizar este espacio para fomentar una participación activa de los colegios y destacar las fortalezas y potenciales de los alumnos.</t>
  </si>
  <si>
    <t>Asistencias</t>
  </si>
  <si>
    <t xml:space="preserve">Orientar a los usuarios que demandan cupos educativos en la DILE, con el fin de garantizar el acceso y la permanencia de los estudiantes en los colegios oficiales.	_x000D_
</t>
  </si>
  <si>
    <t>Hector Castro Rodriguez</t>
  </si>
  <si>
    <t>Supervisar la prestación del servicio educativo en las instituciones oficiales, privadas y ETDH ; mediante asesorías continuas, para dar respuesta a las quejas y reclamos presentados en la DILE.</t>
  </si>
  <si>
    <t>Reuniones</t>
  </si>
  <si>
    <t>Jaqueline Nieto López</t>
  </si>
  <si>
    <t>Efectuar el control de los documentos oficiales, mediante la TRD y los formatos de préstamo,para facilitar su consulta en los asuntos de competencia de la DILE</t>
  </si>
  <si>
    <t>Yamil Sanjuanero Barraza</t>
  </si>
  <si>
    <t>Administrar y controlar la información registrada en el SIGA, para dar respuesta oportuna a los requerimientos hechos ante la DILE por la comunidad educativa garantizando un excelente servicio al usuario.</t>
  </si>
  <si>
    <t>Nury Ruth Gómez Rayo</t>
  </si>
  <si>
    <t xml:space="preserve">Consolidar y validar los datos proporcionados por los colegios en lo relacionado con las novedades administrativas del personal administrativo y docente,garantizando el normal desarrollo de la gestión educativa. </t>
  </si>
  <si>
    <t>Ana Elsy Tavera Cubides</t>
  </si>
  <si>
    <t>Fortalecer los procesos de solución de conflictos en los colegios,  mediante los comités locales de convivencia y de conciliación, con el fin de mejorar el clima laboral en las instituciones de la Dirección.</t>
  </si>
  <si>
    <t>SAN CRISTÓBAL</t>
  </si>
  <si>
    <t>Atender al público de forma personalizada en temas relacionados con movilidad, subsidios y rutas, para garantizar el bienestar de los estudiantes</t>
  </si>
  <si>
    <t>Otro - Usuarios Atendidos / Reporte Digiturno</t>
  </si>
  <si>
    <t>Gestor de Movilidad</t>
  </si>
  <si>
    <t>Gestionar la cobertura educativa en los colegios oficiales de la localidad mediante la oferta de cupos, matricula efectiva y seguimiento a la misma en todos los niveles, con el fin de garantizar el acceso a la educación.</t>
  </si>
  <si>
    <t>Otro - Usuarios Atendidos-Reporte Digiturno y Reporte Consolidado de Auditorias</t>
  </si>
  <si>
    <t>Profesional Sistemas de Información</t>
  </si>
  <si>
    <t>Construir, mejorar y dotar la infraestructura del sistema educativo oficial, con el fin de contar con espacios dignos para el aprendizaje y el funcionamiento, que permitan la transformación de la práctica pedagógica y administrativa</t>
  </si>
  <si>
    <t>Realizar seguimiento y acompañamiento al desarrollo de acciones que procuren espacios físicos adecuados para el ejercicio educativo</t>
  </si>
  <si>
    <t>Profesional de Apoyo</t>
  </si>
  <si>
    <t>Conformar la Red de Innovacion del Maestro en Bogotá a través del fortalecimiento y visibilización de sus experiencias y del desarrollo de estrategias de formación pedagógica y disciplinar con el fin incidir en la transformación educativa de la ciudad</t>
  </si>
  <si>
    <t>Realizar reuniones de rectores públicos y privados que promueven el reconocimiento de experiencias y faciliten la gestión</t>
  </si>
  <si>
    <t>Profesional de Apoyo - Equipo de Inspección y Vigilancia</t>
  </si>
  <si>
    <t>Diseñar y apoyar la elaboración de un plan de intervención pedagógica oportuno, pertinente y coherente, acorde con el PEI y las necesidades concretas de las instituciones educativas, a través de la implementación de prácticas pedagógicas innovadoras en los diferentes niveles y ciclos, que permitan  la transformación de prácticas de aula para la formación de seres humanos autónomos</t>
  </si>
  <si>
    <t>Realizar reuniones para apoyar la implementación y articulación de los programas de calidad que se desarrollan en los colegios de la localidad mediante la estrategia de Ateneo Pedagógica</t>
  </si>
  <si>
    <t>Director Local - Profesional de Apoyo</t>
  </si>
  <si>
    <t>Realizar acompañamiento, liderazgo y participación en el sistema integral de participación a través de mesas estamentales y locales, como estrategia clave en la territorialización de la política pública.</t>
  </si>
  <si>
    <t>Participar en el desarrollo de estrategias institucionales y locales relacionadas con la convivencia y paz, a través de mesas de trabajo y generación de redes y enlaces de gestores de paz, con el fin de contribuir al empoderamiento y proceso de paz en la localidad.</t>
  </si>
  <si>
    <t>Dar tramite a las solicitudes y quejas recibidas a través de los sistemas SIGA y SDQS con los estándares establecidos, que garantizan la prestación de un servicio de calidad en la Dirección Local.</t>
  </si>
  <si>
    <t>Solicitudes</t>
  </si>
  <si>
    <t>Equipo de la DILE</t>
  </si>
  <si>
    <t xml:space="preserve">Apoyar la gestión referente al  trámite y reporte de horas extras con el fin de garantizar la prestación del servicio educativo en la Dirección Local. </t>
  </si>
  <si>
    <t>Otro - Reportes horas extras</t>
  </si>
  <si>
    <t>USME</t>
  </si>
  <si>
    <t>Atender la demanda de cupos escolares y consolidar el registro de cobertura de la localidad de Usme, bajo los principios de equidad e inclusión, con el fin de garantizar el acceso a la educación.</t>
  </si>
  <si>
    <t>Otro - Registros -Digiturno</t>
  </si>
  <si>
    <t xml:space="preserve">Profesional de cobertura </t>
  </si>
  <si>
    <t>Coordinar con el nivel central de la SED la asignación de rutas y subsidios escolares a las instituciones educativas Distritales de Usme, de acuerdo a la oferta, los lineamientos y presupuesto asignado, basados en los principios del enfoque diferencial , equidad e inclusión, con el fin de facilitar el acceso y la permanencia de la población estudiantil de la localidad.</t>
  </si>
  <si>
    <t>Gestor de movilidad</t>
  </si>
  <si>
    <t>Realizar todas las gestiones necesarias con las diferentes áreas del nivel central de la SED, con el fin de mantener actualizada y completa la planta docente y administrativa  de la localidad de Usme.</t>
  </si>
  <si>
    <t>Acciones</t>
  </si>
  <si>
    <t>Profesional de Talento Humano</t>
  </si>
  <si>
    <t>Apoyar la gestión referente al  trámite de horas extras, incapacidades, vacaciones y licencias de los docentes, directivos docentes  y administrativos de las instituciones educativas oficiales de la localidad de Usme, con el fin de garantizar el  pago oportuno de sueldos y prestaciones sociales.</t>
  </si>
  <si>
    <t>Atender de manera oportuna y conforme al ordenamiento legal y reglamentario, las peticiones, quejas y reclamos, asignadas por reparto, sobre la prestación del servicio público educativo, en consonancia  con el proceso de evaluación con fines  de inspección y vigilancia.</t>
  </si>
  <si>
    <t>Profesionales de Inspección y vigilancia</t>
  </si>
  <si>
    <t>Participar de manera activa en los espacios e instancias intersectoriales locales y distritales  (CLG, CLS, CLOPS, JAL, consejos y comités locales, mesas intersectoriales, alianzas estratégicas, entre otros) con el fin de posicionar la política educativa y coordinar acciones que beneficien a la comunidad educativa local</t>
  </si>
  <si>
    <t>profesional delegado por el director</t>
  </si>
  <si>
    <t>Atender y tramitar todas las peticiones ingresadas a través de los diferentes canales a la Dirección Local, atendiendo las orientaciones y  políticas de atención a los usuarios internos y externos, para propender por un servicio de calidad, humano y eficiente.</t>
  </si>
  <si>
    <t>Auxiliar de servicio al ciudadano</t>
  </si>
  <si>
    <t>Proyectar los actos administrativos de competencia de la dirección Local, así como emitir comentarios a las  acciones de tutela, revisar y certificar el cumplimiento del contrato de arrendamiento  y prestar la asesoría jurídica al director Local.</t>
  </si>
  <si>
    <t>Otro - Resoluciones-oficios</t>
  </si>
  <si>
    <t>Profesional jurídico</t>
  </si>
  <si>
    <t>TUNJUELITO</t>
  </si>
  <si>
    <t>Atender  oportuna y  eficazmente, a través de los aplicativos SIGA y SDQS las solicitudes, quejas y reclamos remitidos por los ciudadanos que acudan a la Dirección Local, con el fin de garantizar un buen servicio.</t>
  </si>
  <si>
    <t>Profesional de atención al ciudadano/Mauricio Avila</t>
  </si>
  <si>
    <t>Gestionar la cobertura educativa en los doce colegios oficiales de la localidad mediante el seguimiento a las auditorias y el acompañamiento a la proyección de la oferta, con el fin de garantizar el acceso a la educación.</t>
  </si>
  <si>
    <t>Otro - documento de seguimiento auditorias y proyección de la oferta</t>
  </si>
  <si>
    <t>Coordinador de cobertura / Henry Cárdenas</t>
  </si>
  <si>
    <t>Fortalecer las instancias locales de participación, mediante la gestión de mesas estamentales y escenarios locales, con el fin de implementar la política educativa</t>
  </si>
  <si>
    <t>Otro - mesas estamentales y escenarios locales</t>
  </si>
  <si>
    <t>Directora Local de Educación / Sandra Inés Urrego Duarte</t>
  </si>
  <si>
    <t>Apoyar la gestión referente al  trámite de horas extras, incapacidades, de los docentes, directivos docentes  y administrativos de las instituciones educativas oficiales de la localidad.</t>
  </si>
  <si>
    <t>Gestión de Talento Humano - Veiman Cotrino</t>
  </si>
  <si>
    <t>Realizar el Foro Local de Educación, con la participación de distintas mesas estamentales de la comunidad y la Alcaldía Municipal, a fin de crear espacios de intercambio y visibilización de experiencias significativas de la práctica docente; y de galardonar las mejores prácticas.</t>
  </si>
  <si>
    <t>Otro - Foro realizado</t>
  </si>
  <si>
    <t>Directora Local de Educacion</t>
  </si>
  <si>
    <t>Atender los requerimientos de arrendamiento,  con el fin de garantizar la normal prestación del servicio educativo.</t>
  </si>
  <si>
    <t>Otro - requerimientos administrativos tramitados</t>
  </si>
  <si>
    <t>profesional Jurídico Merlys Herrera</t>
  </si>
  <si>
    <t>Realizar visitas administrativas,  con fines de inspección y vigilancia, a colegios públicos y privados de la localidad que lo requieran.</t>
  </si>
  <si>
    <t>Profesionales de inspección y Vigilancia (Leonardo Rojas, Nelson Cubillos)</t>
  </si>
  <si>
    <t>Fortalecimiento de la  Red Local de Docentes de apoyo a la inclusión, apoyando en la definición del plan de acción, convocando y acompañando las reuniones de acuerdo al cronograma establecido.</t>
  </si>
  <si>
    <t>Profesional de apoyo a la Gestión Sandra Ines Urrego D</t>
  </si>
  <si>
    <t>BOSA</t>
  </si>
  <si>
    <t>Coordinar el proceso de oferta y demanda de cupos escolares acorde con la capacidad local y directrices de la Dirección de Cobertura, lineamientos de la Resolución de  matrículas y normatividad vigente, para cubrir las necesidades de los niños, adolescentes y jóvenes en colegios oficiales.</t>
  </si>
  <si>
    <t>Otro - Actividades y/o tareas de oferta y demanda realizadas</t>
  </si>
  <si>
    <t>PROFESIONAL DE SISTEMAS DE INFORMACIÓN Y DIRECTOR LOCAL</t>
  </si>
  <si>
    <t xml:space="preserve">Facilitar la realización del Foro Educativo Local con el objeto de evidenciar el trabajo pedagógico institucional y local, acorde con los lineamientos de la normatividad Distrital </t>
  </si>
  <si>
    <t>Otro - informe de foro y listados de asistenciq</t>
  </si>
  <si>
    <t>DIRECTOR LOCAL DE EDUCACIÓN</t>
  </si>
  <si>
    <t>Promover y fortalecer los procesos de participación de los colegios de la localidad, mediante reuniones con los delegados del Consejo Directivo a las Mesas Estamentales, para aportar a la construcción de la paz y a la consolidación del proceso de aprendizaje de los estudiantes</t>
  </si>
  <si>
    <t>DIRECTOR LOCAL DE EDUCACIÓN Y PROFESIONAL DE APOYO</t>
  </si>
  <si>
    <t>Elaborar los actos administrativos que se requieran sobre tarifas educativas, propuestas de creación, ampliación y/o reordenamiento de los colegios y otras novedades, previo a los conceptos técnicos emitidos por el equipo de inspección y vigilancia y/o el área que lo requiera.</t>
  </si>
  <si>
    <t>EQUIPO DE INSPECCIÓN Y VIGILANCIA, ÁREA JURÍDICO Y DIRECTOR LOCAL DE EDUCACIÓN</t>
  </si>
  <si>
    <t>Orientar y hacer seguimiento a las solicitudes de los colegios sobre ajustes al PEI, SIE, Manuales de Convivencia, los planes escolares de emergencias, cumplimiento del calendario escolar, revisión y aprobación de listas de útiles escolares, entre otros</t>
  </si>
  <si>
    <t>Otro - Solicitudes tramitadas</t>
  </si>
  <si>
    <t>EQUIPO DE INSPECCIÓN Y VIGILANCIA</t>
  </si>
  <si>
    <t>Elaborar el Plan Operativo Anual y hacer seguimiento trimestral a las actividades enmarcadas en el Plan de desarrollo y Plan Sectorial de Educación, con el fin de dar cumplimiento a la Resolución 174 de 2010. Además, acompañar a los colegios en el proceso del POAI</t>
  </si>
  <si>
    <t>POA</t>
  </si>
  <si>
    <t>DIRECTOR LOCAL DE EDUCACIÓN Y APOYO PROFESIONAL</t>
  </si>
  <si>
    <t>Coordinar, hacer seguimiento y recibir la información de colegios frente a la aplicación de sistemas de evaluación del desempeño para el personal administrativo, directivo docente  y  docente, acorde con la normatividad vigente.</t>
  </si>
  <si>
    <t>Otro - Informe y/o consolidado</t>
  </si>
  <si>
    <t>PROFESIONAL DE TALENTO HUMANO</t>
  </si>
  <si>
    <t>Realizar el seguimiento correspondiente desde el punto de vista legal a los contratos de arrendamiento en los que el DIRECTOR LOCAL DE EDUCACIÓN sea designado como SUPERVISOR de los mismos.</t>
  </si>
  <si>
    <t>Otro - ACTIVIDADES Y/O TAREAS REALIZADAS</t>
  </si>
  <si>
    <t>ÁREA JURÍDICA Y DIRECTOR LOCAL DE EDUCACIÓN</t>
  </si>
  <si>
    <t>Realizar las labores administrativas y operativas tales como atender y tramitar las peticiones, quejas, reclamos y/o sugerencias, formuladas por la comunidad educativa en general y los colegios, horas extras, archivo, inventario, entre otras, para garantizar la atención oportuna a los usuarios con calidad, eficacia y eficiencia, de conformidad con los lineamientos establecidos.</t>
  </si>
  <si>
    <t>EQUIPO DE TRABAJO Y DIRECTOR LOCAL DE EDUCACIÓN</t>
  </si>
  <si>
    <t>Promover estrategias que permitan  el desarrollo integral de los jóvenes mediante la generación de mayores oportunidades de exploración, orientación y mejoramiento de competencias básicas, tècnicas, tecnológicas, sociales y emocionales</t>
  </si>
  <si>
    <t>Realizar actividades locales y/o del nivel central, dirigidas a los alumnos de grado once y/o padres o acudientes y ex-alumnos en el tema de ingreso a la educación superior, técnica y/o tecnológica y realizar la Semana de Orientación Vocacional y Feria Universitaria de Bosa, dentro de la estrategia del PUNTO SOÑAR.</t>
  </si>
  <si>
    <t>Otro - ACTIVIDADES Y/O ACCIONES REALIZADAS</t>
  </si>
  <si>
    <t xml:space="preserve">DIRECTOR LOCAL DE EDUCACIÓN Y PROFESIONAL DE APOYO </t>
  </si>
  <si>
    <t>KENNEDY</t>
  </si>
  <si>
    <t>Tramitar todas las solicitudes, propuestas, peticiones, quejas y reclamos formulados por las instituciones educativas y la comunidad en general.</t>
  </si>
  <si>
    <t>Atención al Usuario - Yasmin Cifuentes</t>
  </si>
  <si>
    <t>Realizar el Foro local de educación con el fin de contribuir con el mejoramiento de los procesos educativos locales de acuerdo con la política educativa.</t>
  </si>
  <si>
    <t>Otro - Foro Local Realizado</t>
  </si>
  <si>
    <t>Dirección Ariel Tovar Gómez/Andrea Malpica</t>
  </si>
  <si>
    <t>Fomentar, promover y fortalecer los procesos de participación en los Colegios y la localidad de Kennedy.</t>
  </si>
  <si>
    <t>Otro - Actas y listas de asistencia de reuniones.</t>
  </si>
  <si>
    <t>Dirección - Ariel Tovar Gómez/Andrea Malpica Cruz DLE 8.</t>
  </si>
  <si>
    <t>Verificar y reportar a las diferentes dependencias del nivel central, las solicitudes de ubicación, traslado y novedades del personal docente y administrativo de la localidad y divulgar las actividades implementadas en el marco del Plan de Bienestar de la SED para promover la asistencia y participación del personal docente y administrativo de la localidad.</t>
  </si>
  <si>
    <t>Talento Humano Local/Rosa Cándida Ojeda Pérez</t>
  </si>
  <si>
    <t>Gestionar la cobertura educativa  (Inscripción, asignación, traslados, retiros, etc.) de la localidad Kennedy según la Resolución numero  1760 de junio 2019, con el fin de garantizar el acceso y la permanencia de los niños y niñas en el sistema educativo.</t>
  </si>
  <si>
    <t>Area de Cobertura Educativa Local/Camilo Fajardo</t>
  </si>
  <si>
    <t>Consolidar la información de necesidades de los colegios, reportandola en forma precisa y confiable al nivel central, para la toma de decisiones en la asignación de recursos.</t>
  </si>
  <si>
    <t>Secretaria - Piedad Yáñez/Asistente de Dirección - Gilma Aguirre</t>
  </si>
  <si>
    <t>Atender y responder en los términos de Ley, las diferentes solicitudes y/o requerimientos de la comunidad educativa, organismos de control y las que sean asignadas por el superior inmediato.</t>
  </si>
  <si>
    <t>Juridica/Claudia Viviana Sierra Palomares</t>
  </si>
  <si>
    <t>Tramitar solicitudes de propuestas de legalización y costos educativos según la norma actual. Evaluar las propuestas de legalización, modificaciones de licencias de funcionamiento, otorgar, renovar registro de programas, cierre de instituciones educativas y emitir concepto. Verificación del PEI; calendarios académicos, órganos Gobierno Escolar, actualización Manual de Convivencia, Planes Escolares de Gestión del Riesgo, salidas pedagógicas y planes de mejoramiento colegios oficiales y privados.</t>
  </si>
  <si>
    <t>Inspección y Vigilancia/Sandra Jazmin Baquero Cordoba</t>
  </si>
  <si>
    <t>Orientar y acompañar a los Colegios en la implementación, seguimiento y evaluación de los programas del plan sectorial de educación.</t>
  </si>
  <si>
    <t>Dirección Ariel Tovar Gómez/Andrea Malpica Cruz.</t>
  </si>
  <si>
    <t>FONTIBÓN</t>
  </si>
  <si>
    <t xml:space="preserve">Realizar tres (3) sesiones del Consejo Consultivo Local de Política educativa, mediante lo establecido en el decreto 293/08, con el propósito de fomentar la participación incidente de la comunidad educativa_x000D_
</t>
  </si>
  <si>
    <t>Martha Elena Herrera</t>
  </si>
  <si>
    <t xml:space="preserve">Realizar diez (10) Mesas de Entornos Escolares, que permitan coordina acciones encaminadas a promover la convivencia y seguridad en las IED de la localidad, a través de la articulación institucional._x000D_
</t>
  </si>
  <si>
    <t xml:space="preserve">Organizar un (1) Foro Educativo Local, con el fin de divulgar y articular las políticas educativas de la SED, mediante la participación de la comunidad educativa local_x000D_
</t>
  </si>
  <si>
    <t>Eventos</t>
  </si>
  <si>
    <t xml:space="preserve">Elaborar cuatro (4) reportes en medio físico y electrónico de seguimiento a la correspondencia que ingresa a la Dirección Local de Educación mediante el uso del aplicativo SIGA, y SDQS con el propósito de dar respuesta oportuna a los ciudadanos en los términos que indica la normatividad_x000D_
</t>
  </si>
  <si>
    <t>Jose Guillermo Hernandez</t>
  </si>
  <si>
    <t xml:space="preserve">Realizar cuatro (4) reportes de seguimiento al proceso de notificación del 100% de los actos administrativos allegados a la Dirección Local, para el personal docente y administrativo de las IED y la DILE de Fontibón_x000D_
</t>
  </si>
  <si>
    <t>Luz Mery Alarcon</t>
  </si>
  <si>
    <t>Realizar once (11) remisiones del proceso de revisión, validación y reporte consolidado de las horas extras del personal docente de las IED de la localidad, mediante la información suministrada periódicamente a la oficina de nómina, con el propósito de generar reconocimiento económico a los docentes que las realizan</t>
  </si>
  <si>
    <t>Oficios</t>
  </si>
  <si>
    <t xml:space="preserve">Elaborar cuatro (4) reportes de los actos administrativos expedidos por la Dirección Local de Educación, Fundamentada en los conceptos emitidos por el equipo Local de inspección y vigilancia, de acuerdo a la normatividad vigente_x000D_
</t>
  </si>
  <si>
    <t>Andrea Velandia</t>
  </si>
  <si>
    <t>Generar cuatro (4) reportes sobre el estado de la oferta educativa de los colegios oficiales de la localidad de Fontibón mediante la asignación de cupos solicitados para garantizar el acceso a la educación</t>
  </si>
  <si>
    <t>María Elizabeth Corredor</t>
  </si>
  <si>
    <t xml:space="preserve">Hacer una  (1)  Transferencia Documental, por medio del registro en el Formato Único de Inventario Documental - FUID.  Con el propósito de hacer una remisión de documentos de los archivos de Gestión al Archivo Central, de conformidad con la Tabla de Retención Documental - TRD vigente._x000D_
</t>
  </si>
  <si>
    <t>Otro - FUID</t>
  </si>
  <si>
    <t>Rosa Maria Salazar</t>
  </si>
  <si>
    <t xml:space="preserve">Realizar cuatro (4) informes de gestión sobre las solicitudes de trámite de correspondencia, a partir del registro de ingreso, en orden de radicación, de las solicitudes, quejas, legalizaciones, costos educativos, análisis de documentos y asesorías que llegan al área de supervisión educativa, con el propósito de dar respuesta completa y de fondo a los ciudadanos._x000D_
</t>
  </si>
  <si>
    <t>Gloria Ines Amaya</t>
  </si>
  <si>
    <t>ENGATIVÁ</t>
  </si>
  <si>
    <t>Identificar condiciones que afectan el desarrollo de los servicios de apoyo administrativos de la DILE, con el fin de gestionar su mejoramiento ante las áreas competentes.</t>
  </si>
  <si>
    <t>Director Local</t>
  </si>
  <si>
    <t>Realizar seguimiento a la oferta y la demanda educativa de  la población con discapacidad y en extraedad, a través de los casos remitidos al Comité de Discapacidad y al  Área de Cobertura, orientados a detectar e implementar acciones de mejoramiento.</t>
  </si>
  <si>
    <t>PROFESIONAL DE COBERTURA</t>
  </si>
  <si>
    <t>Caracterizar el sector educativo oficial y privado, definiendo criterios básicos orientados a contar con una oferta al servicio de la demanda educativa local.</t>
  </si>
  <si>
    <t>PROFESIONAL COBERTURA, PLANEACIÓN Y SUPERVISIÓN EDUCATIVA</t>
  </si>
  <si>
    <t>Consolidar en Bogotá un Subsistema Distrital de Educación Superior cohesionado, dedicado a generar nuevas oportunidades de acceso, con calidad y pertinencia</t>
  </si>
  <si>
    <t>Realizar la identificación de acciones de promoción y seguimiento al acceso a la Educación Superior de los estudiantes egresados de los Colegios Oficiales de la Localidad.</t>
  </si>
  <si>
    <t>PROFESIONALES DE PARTICIPACIÓN, PLANEACIÓN Y COBERTURA</t>
  </si>
  <si>
    <t>Realizar 2 encuentros de refuerzo de capacitación en el procedimiento de Evaluación de Desempeño, dirigido a los colegios oficiales de la localidad con el fin de disminuir las devoluciones por mal diligenciamiento.</t>
  </si>
  <si>
    <t>Actividades</t>
  </si>
  <si>
    <t xml:space="preserve">Hacer seguimiento trimestral de indicadores de gestión  para cada una de las áreas funcionales de la DILE: Talento humano, Cobertura, Jurídica, Archivo, Atención al Ciudadano, Planeación, Participación e Inspección y vigilancia,  de acuerdo con el manual de funciones y Artículo 13° del Decreto 330 del 2008. </t>
  </si>
  <si>
    <t>PROFESIONAL DE TALENTO HUMANO, PROFESIONAL DE PLANEACIÓN Y EQUIPO DILE</t>
  </si>
  <si>
    <t>SUBA</t>
  </si>
  <si>
    <t>Asignar  oportuna y  eficazmente a traves de los aplicativos SIGA y SDQS las solicitudes, quejas y reclamos remitidos por los ciudadanos que acudan a la Dirección Local, con el fin de garantizar un buen servicio.</t>
  </si>
  <si>
    <t>KAREN BARBOSA/ ANDRÉS QUITO</t>
  </si>
  <si>
    <t xml:space="preserve">Atender y tramitar las peticiones relacionadas con la prestación del servicio educativo profiriendo los actos administrativos que resuelvan las solicitudes allegadas a la dirección. </t>
  </si>
  <si>
    <t xml:space="preserve">JUAN CAMILO RUIZ </t>
  </si>
  <si>
    <t>Actualizar mensualmente la base de datos  del Directorio General de la DILE relacionada con  colegios oficiales, privados, ETDH y bachillerato por ciclos, con el fin de socializar a los funcionarios de la Direccion, la información veraz y oportuna</t>
  </si>
  <si>
    <t>Bases de datos</t>
  </si>
  <si>
    <t>BERTHA CADENA</t>
  </si>
  <si>
    <t>Gestionar la cobertura educativa en los veintisiete colegios oficiales de la localidad mediante la oferta de cupos y asignación de estudiantes de todos los niveles escolares, así como también, la movilidad escolar en sus diferentes modalidades, con el fin de garantizar el acceso a la educación</t>
  </si>
  <si>
    <t>Usuarios</t>
  </si>
  <si>
    <t>FLAVIO PATIÑO</t>
  </si>
  <si>
    <t>Realizar las actividades relacionadas con la administración del talento humano de los 27 colegios de la Localidad de Suba</t>
  </si>
  <si>
    <t>ISAIAS PIRABAN</t>
  </si>
  <si>
    <t>Adelantar reuniones con las instituciones educativas privadas de educación formal de niños y jóvenes e instituciones  para el trabajo y desarrollo humano  -ETDH-  con el fin de socializar las políticas y normatividad educativas.</t>
  </si>
  <si>
    <t>SANDRA GONZALEZ</t>
  </si>
  <si>
    <t>Convocar Reuniones de Mesas Estamentales a Rectores, Coordinadores, Orientadores, Docentes, PPMMCC, Estudiantes, con la finalidad de mostrar los logros que se han presentado en el ámbito educativo</t>
  </si>
  <si>
    <t>CLAUDIA PATRICIA VILLARREAL</t>
  </si>
  <si>
    <t>Asistir a los diferentes Consejos y redes, a nivel local y distrital en representación de la SED, con el fin de articular acciones educativas que beneficien a la comunidad en general</t>
  </si>
  <si>
    <t>Coordinar con los niveles central e institucional la administración de las plantas físicas en arriendo, que permitan el normal funcionamiento de las instituciones educativas y las garantias al acceso en condiciones de una educación digna</t>
  </si>
  <si>
    <t>SONIA URREGO</t>
  </si>
  <si>
    <t>Propender e implementar sistemas de información integrados que soporten la modernización de procesos y procedimientos de calidad, a fin de promover una mejor prestación del servicio educativo</t>
  </si>
  <si>
    <t>Diligenciamiento del POA y Mapa de Riesgos de la dirección Local. Evaluar y hacer seguimiento a los POA y Mapa de Riesgos  de los establecimientos educativos de la localidad.</t>
  </si>
  <si>
    <t>BARRIOS UNIDOS</t>
  </si>
  <si>
    <t>Acompañar y hacer seguimiento a las reuniones del sistema de participación en el nivel Intersectorial y liderar las mesas estamentales, con el fin de fortalecer acciones en representación de la SED, adquiriendo compromisos y articulando actividades con el objetivo de implementar las políticas establecidas en el Plan de Desarrollo de Bogotá, el Plan sectorial de Educación y demás normas concordantes.</t>
  </si>
  <si>
    <t>Director (a) Local de Educación y/o funcionaria (o) de apoyo</t>
  </si>
  <si>
    <t>Atender la demanda y realizar control y seguimiento al proceso de gestión de la cobertura educativa en los 9 colegios oficiales, dando cumplimiento a los lineamientos establecidos en la resolución vigente, expedida por la Secretaria de Educación del Distrito.</t>
  </si>
  <si>
    <t>Profesional de Cobertura</t>
  </si>
  <si>
    <t>Acompañar la gestión que realicen los Colegios, brindando orientaciones, revisando y aprobando los Planes Operativos Anuales "POA" con el fin de socializar la información, presentar su estado de avance en cumplimiento de los planes propuestos de conformidad con las directrices impartidas por el nivel Central de la SED.</t>
  </si>
  <si>
    <t>Servidor (a) de apoyo de la DLE o Profesional de Planeación</t>
  </si>
  <si>
    <t>Realizar el Foro Educativo Local acorde con los lineamientos de la normatividad distrital vigente, con el objetivo de crear espacios de dialogo que permitan socializar experiencias educativas importantes que requieren ser visibilizadas entre la comunidad de Barrios Unidos, la SED y la ciudad, lo cual redundará en el fortalecimiento de las potencialidades de los educandos.</t>
  </si>
  <si>
    <t>Foros</t>
  </si>
  <si>
    <t xml:space="preserve">Director (a) Local de Educación y/o funcionaria (o) de apoyo	</t>
  </si>
  <si>
    <t>Resolver de fondo las peticiones, quejas y reclamos relacionados con la prestación del servicio público educativo, profiriendo los actos administrativos para resolver las solicitudes allegadas a la Dirección Local de Educación.</t>
  </si>
  <si>
    <t>Profesionales de Supervisión</t>
  </si>
  <si>
    <t>Hacer de la evaluación en el Distrito Capital  una herramienta eficaz para mejorar los aprendizajes de los estudiantes en las IED, implementando un sistema de información consolidado sobre la situación actual de la Calidad de la Educación</t>
  </si>
  <si>
    <t xml:space="preserve">Coordinar y controlar el proceso de evaluación del desempeño de los funcionarios administrativos de las Instituciones Educativas y de la Dile, con el fin de brindar una gestión eficaz, acorde con la normatividad vigente. </t>
  </si>
  <si>
    <t xml:space="preserve">Profesional de Talento Humano	</t>
  </si>
  <si>
    <t>Tramitar ante la Oficina de Nomina las órdenes de servicio de horas extras, con el objetivo de cubrir de forma temporal las vacantes de docentes, garantizando la atención a los educandos y el cumplimiento del cronograma para el pago oportuno a los educadores.</t>
  </si>
  <si>
    <t>TEUSAQUILLO</t>
  </si>
  <si>
    <t>Atender la demanda de cupos escolares y consolidar el registro de cobertura de la localidad a través del sistema de matrículas-SIMAT (asignaciones, retiros, actualizaciones, etc.) y acciones afirmativas para todas las poblaciones con el fin garantizar el acceso a la educación.</t>
  </si>
  <si>
    <t>Trámites</t>
  </si>
  <si>
    <t>Director Local y auxiliar de archivo</t>
  </si>
  <si>
    <t>Director Local y equipo de supervisión</t>
  </si>
  <si>
    <t>Articular y fortalecer acciones a través de la participación en reuniones convocadas por las instancias locales que contribuyan a mejorar los entornos escolares y apoyen las metas del Plan Sectorial y el Plan de Desarrollo Distrital</t>
  </si>
  <si>
    <t>Profesional de Planeación y Prof. de Apoyo</t>
  </si>
  <si>
    <t>Director Local y Profesional de apoyo</t>
  </si>
  <si>
    <t>Coordinar la aplicación y el seguimiento de los Sistemas de Evaluación del Desempeño para el personal Administrativo y Docente acorde con la normatividad vigente.</t>
  </si>
  <si>
    <t>LOS MÁRTIRES</t>
  </si>
  <si>
    <t>Realizar el proceso de matricula (Inscripción, asignación, traslados, retiros, etc.) de la localidad Los Mártires según la Resolución Número  1760 de 2019, con el fin de garantizar el acceso y la permanencia de los niños y niñas en el sistema educativo.</t>
  </si>
  <si>
    <t>Otro - Matrícula</t>
  </si>
  <si>
    <t>Funcionario de la Dirección de Cobertura</t>
  </si>
  <si>
    <t>Coordinar con las autoridades locales la identificación y formulación de proyectos intersectoriales, para consolidar el proceso de aprendizaje de los estudiantes.</t>
  </si>
  <si>
    <t>Director(a) Local - Profesional de Apoyo</t>
  </si>
  <si>
    <t>Realizar el foro local de educación con el fin de contribuir con el mejoramiento de los procesos educativos locales de acuerdo con la política educativa.</t>
  </si>
  <si>
    <t>Director(a) Local y Equipo de Trabajo</t>
  </si>
  <si>
    <t>Realizar seguimiento al POA de la DILE y de las IED con el fin de garantizar la mejora continua de la gestión de la Dirección Local y las instituciones educativas distritales de la Localidad Los Mártires.</t>
  </si>
  <si>
    <t>Profesional de apoyo</t>
  </si>
  <si>
    <t>Realizar la revisión, validación e informe de las evaluaciones de desempeño del personal administrativo y docente de la localidad.</t>
  </si>
  <si>
    <t>Evaluaciones</t>
  </si>
  <si>
    <t>Área de Talento Humano de la Dirección Local</t>
  </si>
  <si>
    <t>Elaborar el reporte consolidado de horas extras de  la localidad de  acuerdo al cronograma enviado por la oficina de Nómina</t>
  </si>
  <si>
    <t>Horas extras</t>
  </si>
  <si>
    <t>Participar activamente en las reuniones mensuales locales, interlocales, sectoriales, intersectoriales, de Gobierno Local y de la Política Educativa consignada en el Decreto 293 de 2008 la cual es liderada por la Dirección Local de Educación en el territorio.</t>
  </si>
  <si>
    <t>Director(a) Local de Educación - Profesionales de Apoyo</t>
  </si>
  <si>
    <t>Consolidar los reportes de todas las solicitudes, propuestas, quejas y reclamos formulados por las instituciones educativas y la comunidad en general, realizadas a la Dirección Local de Educación.</t>
  </si>
  <si>
    <t>Otro - Reporte SIGA Consolidado</t>
  </si>
  <si>
    <t>Área de Atención al Ciudadano de la Dirección Local</t>
  </si>
  <si>
    <t>Emitir conceptos relacionados con procesos de legalización de colegios oficiales, privados y ETDH, aprobación o renovación de registro de programas, costos educativos, control y verificación de servicios educativos, entre otros.</t>
  </si>
  <si>
    <t xml:space="preserve">AREA DE SUPERVISION Y VIGILANCIA DE LA DIRECCION LOCAL </t>
  </si>
  <si>
    <t xml:space="preserve">Atender peticiones, quejas y reclamos de los miembros de la comunidad educativa, entidades externas del sector educativo y la comunidad en general, en lo relacionado a los temas de supervisión y vigilancia de la Dirección Local de Educación. </t>
  </si>
  <si>
    <t>Otro - Documentos (SIGA, SDQS, CARPETAS Cuadros de Registros Documentos del área de supervisión)</t>
  </si>
  <si>
    <t>AREA DE SUPERVISION Y VIGILANCIA DE LA DIRECCION LOCAL</t>
  </si>
  <si>
    <t>ANTONIO NARIÑO</t>
  </si>
  <si>
    <t xml:space="preserve">Administrar el archivo y realizar transferencias de la Dirección Local, aplicando el reglamento Interno de Gestión Documental y Archivo de la SED según Resolución No.1184 de 30 de junio de 2016, con el fin de mantener actualizada la información pertinente. </t>
  </si>
  <si>
    <t>Otro - Carpetas Archivo FUT</t>
  </si>
  <si>
    <t>CESAR AUGUSTO CESPEDES ( E )</t>
  </si>
  <si>
    <t>Realizar el proceso de matrícula (inscripciones, asignación, traslados, retiros) de la localidad Antonio Nariño, según la resolución No. 1760 del 27 de junio 2019 garantizando condiciones de acceso, permanencia e inclusión de los diferentes actores de la comunidad, con el fin de reducir la brecha de desigualdad.</t>
  </si>
  <si>
    <t>Otro - Aplicativo SIMAT</t>
  </si>
  <si>
    <t>PEDRO ANGEL MEJÍA BRITO</t>
  </si>
  <si>
    <t>Ejecutar los Procesos de Ubicación, Traslado y Novedades del Personal Docente y Administrativo asignado a la Localidad.</t>
  </si>
  <si>
    <t>Correos electrónicos</t>
  </si>
  <si>
    <t>ALEJANDRO VILLAMIL M</t>
  </si>
  <si>
    <t>Fomentar, promover y fortalecer los procesos de participación asistiendo a  los diferentes consejos, redes, mesas y demás instancias de planeación y participación que funcionen en el nivel local,  aportando a la construcción de una localidad educadora.</t>
  </si>
  <si>
    <t>Otro - Actas - Listados de Asistencia</t>
  </si>
  <si>
    <t>OFELIA GONZALEZ BORDA - RICARDO ALBERTO GÓMEZ</t>
  </si>
  <si>
    <t>Ejecutar las políticas trazadas por la Secretaría de Educación desde nivel central,  desarrollando acciones con las instituciones oficiales y/o privadas, generando impacto en la comunidad educativa, en el marco del plan sectorial de educación.</t>
  </si>
  <si>
    <t>WILFORD LIBERMAN RODRIGUEZ</t>
  </si>
  <si>
    <t>Tramitar y gestionar en términos,  los requerimientos de la comunidad con respecto a temas de Inspección y Vigilancia, apoyando  la gestión de las instituciones educativas ejerciendo una función pública transparente y efectiva.</t>
  </si>
  <si>
    <t>Otro - Requerimientos tramitados</t>
  </si>
  <si>
    <t>ANA CECILIA GALVIS TORRES - DANIEL ALEJANDRO GRANOBLES</t>
  </si>
  <si>
    <t>Elaborar actos administrativos relacionados con cualquier situación legal de los establecimientos educativos e Instituciones de Educación para el Trabajo y Desarrollo Humano, de acuerdo a los conceptos entregados por el Equipo Local de Inspección y Vigilancia, que cumplan los requisitos legales.</t>
  </si>
  <si>
    <t>Otro - Reporte de resoluciones emitidas trimestralmente</t>
  </si>
  <si>
    <t>MONICA LILIANA RODRIGUEZ - OFICINA DE INSPECCIÓN Y VIGILANCIA LOCAL</t>
  </si>
  <si>
    <t>Realizar el seguimiento a la correspondencia física (SIGA) y electrónica (Outlook) que surge entre la comunidad educativa, estamentos oficiales y privados con la Dirección Local.</t>
  </si>
  <si>
    <t>Otro - Aplicativos: Bogotá te escucha - SIGA - Outlook</t>
  </si>
  <si>
    <t>LADY JOHANA ROBAYO MACIAS - LUZ MARINA VARGAS FONSECA</t>
  </si>
  <si>
    <t>PUENTE ARANDA</t>
  </si>
  <si>
    <t>Visitar los colegios oficiales de la localidad, para realizar seguimiento a los programas y proyectos que se trabajan en las IED al acceso y permanencia de la población al sistema educativo de la localidad</t>
  </si>
  <si>
    <t>Otro - Colegios acompañados</t>
  </si>
  <si>
    <t xml:space="preserve">Gestionar la  totalidad de las matriculas solicitadas por parte de los usuarios del sistema educativo de la localidad de Puente Aranda </t>
  </si>
  <si>
    <t>Otro - Totalidad de matriculas por semestre</t>
  </si>
  <si>
    <t>Convocar y liderar reuniones con las Mesas Estamentales con el fin de coordinar y articular acciones que apoyen el cumplimiento de la política pública, el Plan Sectorial de Desarrollo Distrital y el Plan sectorial</t>
  </si>
  <si>
    <t xml:space="preserve">Realizar el foro local de Educación, con el fin de  generar un espacio de diálogo y disertación, en donde las perspectivas, visiones, intereses y expectativas de todos y cada uno de los miembros de la comunidad educativa tengan cabida y aporten a la reflexión sobre los elementos constitutivos de la educación de calidad. </t>
  </si>
  <si>
    <t>Atender y tramitar de forma oportuna las solicitudes, propuestas, quejas y reclamos formulados por la comunidad en general y los colegios a través del sistema SDQS de la Alcaldía Mayor de Bogotá, con el fin de dar cumplimiento a los mismos según los lineamientos establecidos.</t>
  </si>
  <si>
    <t>Profesionales equipo de supervisión</t>
  </si>
  <si>
    <t>Realizar la revisión y actualización de las tablas documentales con el fin de actualizar el archivo de la Dirección Local</t>
  </si>
  <si>
    <t>Otro - Tablas de retención actualizadas</t>
  </si>
  <si>
    <t>Recepcionar y direccionar oportunamente la correspondencia  para facilitar el tramite de las solicitudes, de acuerdo a cada caso, con el fin de prestar un mejor servicio a la comunidad .</t>
  </si>
  <si>
    <t>Atención a la ciudadanía</t>
  </si>
  <si>
    <t xml:space="preserve">Contribuir el empoderamiento de los diferentes actores de la comunidad educativa (estudiantes, docentes, padres de familia, equipos directivos, medios de comunicación, sector productivo, social civil, entre otros) para aportar a la construcción de una Bogotá en paz y a la consolidación del proceso de aprendizaje de los estudiantes según las acciones contempladas en el Sistema Distrital de Convivencia Escolar.  </t>
  </si>
  <si>
    <t>Proyectar resoluciones sobre costos educativos, legalización, ampliación, registros de programas, modificación de licencias de acuerdo con los conceptos emitidos por el área de supervisión y apoyar las decisiones de acuerdo a las normas vigentes.</t>
  </si>
  <si>
    <t>Resoluciones</t>
  </si>
  <si>
    <t xml:space="preserve">Tramitar oportunamente las solicitudes  relacionadas con el personal docente y administrativo y coordinar los procesos de acuerdo con las normas legales vigentes y las orientaciones impartidas de las dependencias de nivel central de la Secretaria de Educación del Distrito. </t>
  </si>
  <si>
    <t>Otro - solicitudes tramitadas</t>
  </si>
  <si>
    <t>Profesional de talento humano</t>
  </si>
  <si>
    <t>RAFAEL URIBE</t>
  </si>
  <si>
    <t>Consolidar el registro de la cobertura educativa en los 27 Colegios Oficiales de la Localidad Rafael Uribe Uribe mediante la oferta de cupos y matrícula efectiva en todos los niveles, con el fin de garantizar el acceso a la educación.</t>
  </si>
  <si>
    <t>Otro - Reporte Matrícula Efectiva / Auditorías</t>
  </si>
  <si>
    <t>PROFESIONAL SISTEMAS DE INFORMACIÓN-P.S.I. D.L.E. Y AUXILIAR ADMINISTRATIVO-APOYO DE COBERTURA D.L.E.</t>
  </si>
  <si>
    <t>Realizar reuniones con la comunidad educativa para promover la participación de los Colegios Oficiales y Privados de la Localidad Rafael Uribe Uribe, en los espacios de ley creados para tal fin y armonizados con las directrices de la Dirección de Participación de la SED (MESAS ESTAMENTALES).</t>
  </si>
  <si>
    <t>Otro - Actas de Reunión de Mesas Estamentales</t>
  </si>
  <si>
    <t>DIRECTOR/A LOCAL DE EDUCACIÓN Y PROFESIONAL DE PLANEACIÓN/PARTICIPACIÓN LOCAL D.L.E.</t>
  </si>
  <si>
    <t>Coordinar y apoyar el desarrollo del Foro Local de Educación de la Localidad Rafael Uribe Uribe de acuerdo a las directrices dadas por el nivel central de la SED.</t>
  </si>
  <si>
    <t>Otro - Foro Local de Educación</t>
  </si>
  <si>
    <t>Elaborar y notificar las Resoluciones expedidas por la Dirección Local de Educación de la Localidad Rafael Uribe Uribe con el fin de darle legalidad a los Colegios Oficiales y Privados de la Localidad.</t>
  </si>
  <si>
    <t>PROFESIONAL ASESOR JURÍDICO D.L.E.</t>
  </si>
  <si>
    <t>Realizar supervisión y seguimiento al cumplimiento de los Contratos de Arrendamiento que se encuentran en la Localidad Rafael Uribe Uribe, con el fin de garantizar la normal prestación del servicio educativo en la Localidad.</t>
  </si>
  <si>
    <t>Otro - Actas de Supervisión de Contratos de Arrendamiento</t>
  </si>
  <si>
    <t>PROFESIONAL ASESOR JURÍDICO D.L.E. Y TÉCNICO OPERATIVO-APOYO DE SUPERVISIÓN DE CONTRATOS ARRENDAMIENTO</t>
  </si>
  <si>
    <t>Recepcionar las Actas de Conformación de los Órganos del Gobierno Escolar de los Colegios Oficiales y  Privados, que hagan entrega en la DILE Rafael Uribe Uribe, con el fin de garantizar la participación de la comunidad educativa que fortalezca los procesos democráticos de la Localidad</t>
  </si>
  <si>
    <t>PROFESIONALES DEL EQUIPO LOCAL DE INSPECCIÓN, VIGILANCIA Y SUPERVISIÓN-I.V.S. D.L.E. Y AUXILIAR ADMINISTRATIVO-APOYO DE I.V.S. D.L.E.</t>
  </si>
  <si>
    <t>Consolidar las respuestas dadas a los peticionarios de las peticiones, quejas, reclamos y solicitudes que se presenten a través del Sistema Distrital de Quejas y Soluciones SDQS-BOGOTÁ TE ESCUCHA.</t>
  </si>
  <si>
    <t>Otro - Cuadro Consolidado de Respuestas a peticiones, quejas, reclamos y solicitudes</t>
  </si>
  <si>
    <t>Consolidar la información de la planta de personal Docente y/o Administrativo de los 27 Colegios Oficiales y de la D.L.E. de la Localidad Rafael Uribe Uribe para su reporte oportuno a la Dirección de Talento Humano de la SED para su actualización.</t>
  </si>
  <si>
    <t>Otro - Planta de Personal Validada</t>
  </si>
  <si>
    <t>PROFESIONAL DE TALENTO HUMANO D.L.E. Y AUXILIAR ADMINISTRATIVO-APOYO DE TALENTO HUMANO D.L.E.</t>
  </si>
  <si>
    <t>Consolidar la atención y trámite de la correspondencia que llega a la Dirección Local de Educación de la Localidad Rafael Uribe Uribe de acuerdo con las competencias de cada área de la Dirección Local de Educación dentro de los términos legalmente establecidos.</t>
  </si>
  <si>
    <t>Otro - Cuadro consolidado de correspondencia radicada y Cuadro consolidado de correspondencia de salida</t>
  </si>
  <si>
    <t>AUXILIAR ADMINISTRATIVO-SERVICIO AL CIUDADANO D.L.E.</t>
  </si>
  <si>
    <t>Participar en las Convocatorias e Invitaciones a las diferentes reuniones como sector Educación, con el fin de fomentar y fortalecer los espacios y/o instancias de participación local.</t>
  </si>
  <si>
    <t>Otro - Actas de Reunión</t>
  </si>
  <si>
    <t>CIUDAD BOLÍVAR</t>
  </si>
  <si>
    <t>Gestionar desde el área de talento humano el proceso de horas extras de los colegios oficiales de la localidad 19, para garantizar la prestación efectiva del servicio educativo.</t>
  </si>
  <si>
    <t>Profesional Talento Humano/Abner Figueroa</t>
  </si>
  <si>
    <t>Realizar reuniones de articulación y coordinación con el equipo de la DILE y equipos territoriales de los diferentes programas y proyectos que se implementan en la localidad, para su efectiva gestión en los colegios.</t>
  </si>
  <si>
    <t>Directora local/Yaqueline Garay Guevara y profesional de planeación/ Adriana González</t>
  </si>
  <si>
    <t>Recepcionar y brindar respuesta oportuna a los documentos radicados mediante los sistemas SIGA y SDQS, para el mejoramiento de la gestión institucional.</t>
  </si>
  <si>
    <t>Equipo de las áreas de la DILE</t>
  </si>
  <si>
    <t>Articular acciones que promuevan el mejoramiento de la convivencia escolar a través de la apropiación e implementación de las rutas y protocolos de atención, así como las gestiones interisntitucionales, en los colegios de la localidad.</t>
  </si>
  <si>
    <t>Convocar y acompañar las mesas estamentales de participación  del sector educativo a nivel local, acorde a lo establecido en el marco del Sistema Distrital de Participación y el Decreto 293 de 2008.</t>
  </si>
  <si>
    <t>Atender integralmente y con calidad a los niños y niñas del ciclo de educación inicial, en el marco de la ruta integral de atenciones, garantizando con ello sus derechos y favoreciendo su desarrollo integral</t>
  </si>
  <si>
    <t>Realizar acompañamiento  a las instituciones educativas que atiendan el desarrollo integral de niños y niñas de primera infancia, en el marco de la ruta de atención integral, para la garantía del derecho a la educación.</t>
  </si>
  <si>
    <t>Profesional de Seguimiento Primera Infancia</t>
  </si>
  <si>
    <t xml:space="preserve">Gestionar las solicitudes de subsidios de transporte y/o ruta escolar, que promuevan el acceso y la permanencia de los estudiantes en el sistema educativo. </t>
  </si>
  <si>
    <t>Gestor de Movilidad/Michael Peña</t>
  </si>
  <si>
    <t>Gestionar oportunamente las solicitudes presentadas por la comunidad para el acceso y permanencia con equidad al sistema educativo, garantizando el derecho a la educación y el debido proceso.</t>
  </si>
  <si>
    <t>Otro - Actos administrativos y oficios de respuesta a peticiones y requerimientos</t>
  </si>
  <si>
    <t>Profesional Jurídico Julián Bernal e Inspección y Vigilancia Judith Solano</t>
  </si>
  <si>
    <t>Realizar la asignación de cupos escolares para atender la demanda de la localidad, con el fin de reducir las brechas educativas a nivel de_x000D_
acceso y permanencia escolar, en el marco de la garantía del derecho a la educación.</t>
  </si>
  <si>
    <t>Profesional de sistema de información Yovannys Cuello</t>
  </si>
  <si>
    <t>SUMAPAZ</t>
  </si>
  <si>
    <t>Hacer seguimiento al comportamiento de la matricula escolar (permanencia) mediante la realización de cuatro (4) auditorias de validación y actualización SIMAT.</t>
  </si>
  <si>
    <t>PSI (Profesional de Sistemas de Información) y Alejandro López (Auxiliar Administrativo DILE)</t>
  </si>
  <si>
    <t>Verificar el estado o las necesidades del servicio PAE - Programa de Alimentación Escolar (dirección de bienestar estudiantil SED) y servicio de movilidad, según necesidad o solicitud, con el referente/gestor correspondiente para la localidad.</t>
  </si>
  <si>
    <t>Profesional Local PAE y y Alejandro López (Auxiliar Administrativo DILE) y Profesional de Apoyo DILE</t>
  </si>
  <si>
    <t>Hacer seguimiento a la implementación de la ruta de atenciones en los colegios de la localidad mediante encuentros con el referente/gestor de primera infancia o las instituciones educativas y participar activamente en las sesiones convocadas por los  Comités Operativos Locales.</t>
  </si>
  <si>
    <t>Director-a Local y Profesional de Apoyo DILE</t>
  </si>
  <si>
    <t>Hacer seguimiento a los proyectos educativos que se implementan en los colegios de la localidad mediante las mesas estamentales o con los referentes de las diferentes áreas de la Secretaría de Educación del Distrito,mediante encuentros semestrales con directivos docentes, verificar los avances en el cumplimiento de los Planes de Mejoramiento Institucionales adoptados para el año lectivo 2020.</t>
  </si>
  <si>
    <t>Promover y participar de las instancias locales para junto con estudiantes, padres de familia, docentes, directivos docentes, empresarios (sector productivo) y egresados de la localidad en las diferentes convocatorias o espacios de participación local, distrital o nacional con el objetivo de que los mismos aporten, contribuyan y generen espacios de reflexión desde la lectura de realidades sumapaceña.</t>
  </si>
  <si>
    <t>Director-a Local Profesional de Apoyo y todos los funcionarios DILE</t>
  </si>
  <si>
    <t>Realizar encuentros semestrales con el fin de hacer seguimiento a las diferentes estrategias o programas que impactan en teriitorio y que contribuyen en el fortalecimiento de competencias básicas en los estudiantes y la implementación de la jornada unica.</t>
  </si>
  <si>
    <t>Director-a Local y Todos los funcionarios DILE</t>
  </si>
  <si>
    <t>Realizar encuentros semestrales con la Dirección de Educación Media y la DRESET (Dirección de Relaciones con los Sectores de Educación Superior y Educación para el Trabajo) con el fin de promover el acceso a la educación superior y articular acciones con la Alcaldía Local o en las instancias de participación local (Comités operativos: COLJ (Comité Operativo de Juventud), COLIA( Consejo Local de Infancia y Adolescencia), entre otros) acciones que permitan fortalecer las competencias básicas, técn</t>
  </si>
  <si>
    <t>Hacer seguimiento con el referente/gestor de la dirección de inclusión e integración de poblaciones (SED) y con las instituciones educativas, a las estrategias o acciones implementadas en los colegios desde el marco de la educación inclusiva.</t>
  </si>
  <si>
    <t>Validar y actualizar la planta docente y administrativa institucional y local, con el propósito de brindar un servicio educativo y administrativo de calidad. Apoyar la gestión referente al trámite de horas extra, incapacidades, vacaciones y licencias de los docentes, directivos docentes y administrativos de las instituciones educativas oficiales de la localidad y articular con nivel central el fomento de espacios y/o actividades que permitan fortalecer el clima organizacional tanto en la Direcci</t>
  </si>
  <si>
    <t>Formatos</t>
  </si>
  <si>
    <t>Maribel Ballesteros</t>
  </si>
  <si>
    <t>Atender de manera oportuna todas la solicitudes y requerimientos allegados a nuestra dirección local, así como a los usuarios que de manera presencial, virtual o telefónica acudan a la misma y hacer el debido proceso de gestión documental y archivo, garantizando una prestación del servicio eficiente y eficaz.</t>
  </si>
  <si>
    <t>Director Local, Gloria Ávila y Felipe Vega.</t>
  </si>
  <si>
    <t>Actas de reuniones, listados de asistencia, presentaciones.</t>
  </si>
  <si>
    <t>La Dirección local trabaja activamente en el acompañamientos a los espacios de participación y articulación que tienen incidencia directa en el mejoramiento de los entornos escolares de manera activa y efectiva, se logró socializar los proyectos que lidera la Secretaría de Educación.</t>
  </si>
  <si>
    <t>*Procesos contractuales demorados en las entidades._x000D_
*La emergencia de salud por el COVID-19 dio dinámica virtual a los comités._x000D_
*Cruce de hora y fecha de comités.</t>
  </si>
  <si>
    <t>*Solicitud convocatoria urgente de reunión para bordar tema de COVID-19._x000D_
*En la última semana del mes de marzo, se empezaron a realizar las reuniones virtuales con la herramienta ZOOM.</t>
  </si>
  <si>
    <t>se genera reporte por el área de Cobertura.</t>
  </si>
  <si>
    <t>Se mantiene la Matrícula por atención y acceso al sistema educativo de más de 2289 venezolanos. Con corte a 31 de marzo, en los 11 colegios más el único colegio en administración educativa, La Estrellita, se tiene una matrícula en total de 24475 estudiantes en los grados de preescolar primaria, secundaria y media.</t>
  </si>
  <si>
    <t>El área de cobertura local no contó con apoyo por parte de un funcionario asistencial a pesar de haberse informado con anterioridad al Director Local de la necesidad, teniendo en cuenta que es el pico más alto del año.</t>
  </si>
  <si>
    <t>Disponer de un funcionario asistencial para apoyar el área de cobertura local.</t>
  </si>
  <si>
    <t>Reporte generado por el area de cobertura.</t>
  </si>
  <si>
    <t xml:space="preserve">Tener en el sistema educativo en estado matriculado a 551 niños, niñas y jóvenes en condición de discapacidad, 23 de capacidades y talentos excepcionales, 507 víctimas del conflicto armado, 891 en extraedad y 840 en adultos en los doce colegios distritales de la localidad. </t>
  </si>
  <si>
    <t>No disponibilidad de cupos en el programa se secundaria acelerada en el Colegio Agustín Fernández, único Colegio con el programa en la localidad.</t>
  </si>
  <si>
    <t>Redireccionamiento a la localidad de Barrios Unidos de la población en extraedad que solicita cupo en secundaria acelerada.</t>
  </si>
  <si>
    <t>Reporte generado de los aplicativos SIGA, SDQS y Digiturno,  de las áreas de atención al Ciudadano y Supervisión.</t>
  </si>
  <si>
    <t>Se da respuesta de manera oportuna a las solicitudes.</t>
  </si>
  <si>
    <t xml:space="preserve">*Finalización de radicados sobre el tiempo._x000D_
*Seguimiento en la digitalización de respuestas de radicados (salidas) en el aplicativos SIGA._x000D_
*Dificultad para dar respuesta consolidada cuando depende de la gestión de más de un área._x000D_
Incumplimiento en la asignación de transporte para realizar las visitas administrativas. _x000D_
*El número reducido de supervisores asignados a la Dirección Local dificulta la realización de las actividades del POA. _x000D_
</t>
  </si>
  <si>
    <t>*Los integrantes del equipo de Inspección, Vigilancia y Supervisión aportan de sus recursos propios para la realización de las visitas administrativas. _x000D_
*Seguimiento vía correo electrónico semanal de informes próximos a vencer con el fin de agilizar los trámites._x000D_
*Se envía reporte semanal de documentos próximos a vencer en el aplicativo, por responsable.</t>
  </si>
  <si>
    <t xml:space="preserve">Reporte generado por el área de cobertura. </t>
  </si>
  <si>
    <t>Mantener la matrícula en Jornada Única en la localidad, para un total de 5.643 estudiantes en jornada única, lo cual representa el 23,06% de la matrícula de la localidad.</t>
  </si>
  <si>
    <t>No se presentó durante el primer trimestre.</t>
  </si>
  <si>
    <t>Ninguna</t>
  </si>
  <si>
    <t>Informe elaborado por el área jurídica.</t>
  </si>
  <si>
    <t>Se dio respuestas a los requerimientos radicados en la Dirección Local.</t>
  </si>
  <si>
    <t>El equipo no referencia dificultad, frente a la emergencia se ha trabajado normalmente en la emisión de actos administrativos.</t>
  </si>
  <si>
    <t xml:space="preserve">Informe </t>
  </si>
  <si>
    <t>Se realizo tramite mediante solicitud reiterada de mantenimiento para la Dirección Local, tanto por correo electrónico como por SIGA, toda vez que la sede se encuentra en estado de abandono y en temporada de invierno generalmente se produce encharcamiento.</t>
  </si>
  <si>
    <t>Con relación a ¿Realizar seguimiento a la gestión de bienestar estudiantil en instituciones educativas distritales: alimentación escolar, movilidad escolar ¿.  se encuentra suspendida debido a la situación de aislamiento por las medidas tomadas por el Gobierno Nacional y Distrital relacionadas con el tema del Coronavirus- COVID-19.</t>
  </si>
  <si>
    <t>En espera de que esta situación se resuelva en el menor tiempo posible con éxito, para el bienestar de toda la comunidad educativa.</t>
  </si>
  <si>
    <t>Reporte excel generado por el área de Recursos Humanos, consolidación de información.</t>
  </si>
  <si>
    <t xml:space="preserve">Se logró una mayor y mejor precisión en la información brindada a los Rectores de los 117 cubrimientos realizados para el trimestre, entre otros la asignación de 4 funcionarios administrativos por traslado y nueve reportes de postulaciones a convocatorias para cubrimientos de novedades de Directivos docentes. </t>
  </si>
  <si>
    <t>*El número de incapacidades por enfermedad que se generan por tiempos iguales o inferiores a 15 días, novedades que no tienen cubrimiento por parte de la oficina de personal y se debe hacer por la modalidad de horas extras, las cuales no son llamativas para los docentes._x000D_
*La falta de personal administrativo desde el año 2019, caso Colegio Divino Maestro, vacantes sujetas a la entrega de excedentes de otras localidades o encargos.</t>
  </si>
  <si>
    <t xml:space="preserve">Convocar docentes que estén interesados en laborar horas extras, según las áreas requeridas por los Colegios, encamina a obtener el 100% de los cubrimientos de las novedades. </t>
  </si>
  <si>
    <t>Reporte generado por el área de supervisión.</t>
  </si>
  <si>
    <t xml:space="preserve">Se organizaron y sistematizaron 35 paquetes de documentos de colegios Privados y 5 de ETDH en el mes de febrero, se tiene un total de 61 paquetes para digitalización, la Dirección de Dotaciones Escolares realizo levantamiento de inventario, se realizo el proceso de bajas. </t>
  </si>
  <si>
    <t>*La Dirección Local no cuenta con el recurso humano para realizar la labor de archivo lo cual ocasiona que esta actividad se encuentre atrasada._x000D_
*El proceso de baja no se tiene claro._x000D_
*Las placas físicas no coinciden._x000D_
*Hay documentos pendientes de organizar, ya que no llegan las copias de envio por correo certificado._x000D_
*Por la carga de trabajo que llega a la Supervisión no se ha podido dedicarle mucho tiempo a la labor de archivo.</t>
  </si>
  <si>
    <t>*Se informa al Director local la necesidad del recurso humano que se encargue de archivo e inventario._x000D_
*Se sugiere dedicar un tiempo exclusivo y fijo semanalmente a la labor de archivo del área de supervisión, esto aprobado por el Director y que no se tenga que atender otras labores del área para que sea efectivo el trabajo realizado.</t>
  </si>
  <si>
    <t>Actas de reunión. Se encuentran en el servidor Comun: Planeacion/ POA/ Chapinero /POA 2020/ Actv07</t>
  </si>
  <si>
    <t>Articulamos acciones en 8 reuniones con entidades de la localidad, se abordaron temas de participación para incidir en la construcción del Plan de Desarrollo Local, intervenciones que son requeridas por los colegios: tenencia adecuada de animales de compañía, separación en la fuente, salud mental y prevención de sustancias psicoactivas.</t>
  </si>
  <si>
    <t>Falta de gestores debido a que la mayoría de referentes son contratistas, y no han sido contratados. Se debe tener en cuenta la situación actual, lo cual ha hecho que muchos proyectos estén en fase de acomodación para cumplir con los objetivos propuestos, así como replantearlos.</t>
  </si>
  <si>
    <t>Se han llevado a cabo las reuniones por plataformas virtuales en la medida de lo posible.</t>
  </si>
  <si>
    <t>Sistema de Matrículas SIMAT, cuadro en excel, oficios y actas, ubicados en Comun/ Planeación/ POA /Chapinero/ POA2020/ Act01_x000D_
Oficio Primera Auditoría I-2020-23975 del 6 de marzo de 2020. Acta SED-UNAL 17-03-2020 y Documento Final PCEL 2019 enviado por correo el 25 de febrero.</t>
  </si>
  <si>
    <t>Verificación, depuración, validación y consolidación de la información reportada por los colegios distritales relacionada con el 1r. proceso de auditoria interna reportada en el SIMAT para 2020 Resolución 1760 de 2019. Inscripción en SIMAT a partir de las reuniones de comité de asignación cupos-Convenio Interadministrativo con la Universidad Nacional. Inscripción en SIMAT  estudiantes nuevos y traslados por novedad Resolución 1760 de 2020</t>
  </si>
  <si>
    <t>N/A</t>
  </si>
  <si>
    <t>Entrega a la Oficina de Personal evaluaciones del desempeño laboral.</t>
  </si>
  <si>
    <t>Cumplimiento de las fechas establecidas para la evaluación de desempeño periodo 2019-2020 y concertación de compromisos 2020-2021 de los servidores de carrera administrativa y provisionales de la localidad.</t>
  </si>
  <si>
    <t>Dificultades en el aplicativo de evaluación del desempeño, diseñado por la CNSC, para la evaluación o concertación de algunos evaluados._x000D_
Debido a la contingencia por el virus COVID-19 no es posible presentar la información por encontrarse la información en la oficina.Tan pronto se levante la cuarenta se subirá.</t>
  </si>
  <si>
    <t xml:space="preserve">Estas dificultades son externas a la Secretaria y para dar solución los casos puntuales fueron reportados  a la CNSC para su gestión. </t>
  </si>
  <si>
    <t>Cuadro en excel de asignaciones, ubicado en Común:/ Planeación/ POA/ Chapinero/ POA2020/ Act05</t>
  </si>
  <si>
    <t xml:space="preserve">Se dió trámite a 113 solicitudes, con relación a costos, quejas, gobierno escolar, documentos de obligatorio cumplimiento, derechos de petición y certificaciones. </t>
  </si>
  <si>
    <t>A partir del aislamiento preventivo del COVID-19, hace falta en algunas ocasiones acceso al archivo físico.</t>
  </si>
  <si>
    <t>La medida de aislamiento es transitoria, en consecuencia el Plan de Contingencia a esta emergencia, podría determinar un día de ingreso al archivo físico para los funcionarios que así lo requieran.</t>
  </si>
  <si>
    <t>Durante el trimestre se prestaron carpetas y se archivaron los folios respectivos de acuerdo con las tablas de retención documental. Se realiza atención, préstamo y _x000D_
consulta permanente de las carpetas del archivo, se continúa recibiendo el día 5 de cada mes la documentación de las diferentes área de la DLE.</t>
  </si>
  <si>
    <t>Debido a la contingencia por el virus COVID-19 no es posible presentar la información por encontrarse en planillas en la oficina.</t>
  </si>
  <si>
    <t>Tan pronto se levante la cuarenta se subirá la información.</t>
  </si>
  <si>
    <t xml:space="preserve">Cuadro en excel de la Planta actualizada y reporte de los movimientos y cubrimientos de docentes. Ubicado en Comun: Planeacion POA/ Chapinero/ POA2020/ Actv10_x000D_
</t>
  </si>
  <si>
    <t>Seguimiento oportuno para el cubrimiento de 18 vacantes: por comisión 2, encargo 1, jornada 3, incapacidad 5, traslado 1, vacaciones 1, educación media 1, retiro provisional 3 y educación inicial 1. Solicitud de información de los procesos de cubrimiento ante la Oficina de Personal. Planta de la localidad actualizada.</t>
  </si>
  <si>
    <t>Se requiere realizar visitas periódicas a la Oficina de Personal, con el fin de verificar el proceso  de vinculación de los docentes una vez seleccionados.</t>
  </si>
  <si>
    <t>Información oportuna del proceso de cubrimiento por parte de la oficina de Personal.</t>
  </si>
  <si>
    <t>Actas de reunión. Ubicadas en Común: /Planeacion /POA /Chapinero/ _x000D_
POA2020/Act06</t>
  </si>
  <si>
    <t>Convocamos 4 reuniones: 3 con rectores de colegios oficiales y 1 con privados. Los temas abordados fueron los procesos de Talento Humano (traslados, comisiones, cubrimiento vacantes, reubicaciones, horas extras, evaluación del desempeño), Cobertura proceso de matrículas, conformación gobierno escolar, elección representantes (Mesa Distrital, Consejo Consultivo y Consejo de Planeación local), Plan Sectorial ¿La Educación en primer lugar"</t>
  </si>
  <si>
    <t>Los rectores comentan que se hace evidente la falta de acceso a herramientas tecnológicas por parte de algunos de los estudiantes de la localidad, dificultando el seguimiento a los procesos educativos.</t>
  </si>
  <si>
    <t>Los docentes acuden a nuevas metodologías como: fotocopias de guías, envío de tareas por medio de WhatsApp de los Padres de familia para no frenar los aprendizajes significativos de niños, niñas y jóvenes.</t>
  </si>
  <si>
    <t>Actas de reunión. Se encuentran en el servidor carpeta COMUN/  Planeación /POA/ Chapinero/POA2020/ Act08</t>
  </si>
  <si>
    <t>Realizamos 6 reuniones con rectores y orientadores. Empoderamiento por parte de los orientadores con relación a los temas que se esperan abordar en la mesa estamental con el apoyo de otras entidades locales.</t>
  </si>
  <si>
    <t xml:space="preserve">Falta de información de la conformación del Gobierno escolar de cada uno de los colegios de la localidad, ya que estos representantes son los que deben ser convocados a las mesas estamentales, se espera iniciar los espacios de participación educativa en el mes de abril, una vez contemos con la información para dar respuesta al Decreto 293 del 2008. </t>
  </si>
  <si>
    <t xml:space="preserve">Se realizó la solicitud a los rectores, de la conformación de los diferentes estamentos de la comunidad educativa, para convocarlos y generar en ellos, el compromiso de participar activa y continuamente en las mesas estamentales propiciadas y lideradas por la DLE.  </t>
  </si>
  <si>
    <t>Cuadro seguimiento Resoluciones en comun: Planeacion/POA /Chapinero/POA 2020 /Act02</t>
  </si>
  <si>
    <t>Realizamos la expedición de 15 Actos Administrativos, con relación a los siguientes trámites: 3 de costos educativos, 1 renovación y registro de programas, 1 cancelación y registro de programa, 1 niega licencia de funcionamiento, 1 niega registro de programas, 1 registro de programas, 1 reconocimiento de rector, 2 modificación, 2 conceden licencia de funcionamiento, 1 concede recurso y 1 niega recurso.</t>
  </si>
  <si>
    <t>Ninguna.</t>
  </si>
  <si>
    <t>Para evitar dificultades actuar siempre con diligencia y dentro del marco legal.</t>
  </si>
  <si>
    <t>Reporte SIGA correspondencia. Cuadro en excel ubicado en Comun/ Planeacion/ POA/Chapinero /POA 2020/ Act04</t>
  </si>
  <si>
    <t xml:space="preserve">Durante el trimestre se recibieron 241 comunicaciones por parte de la comunidad educativa, radicando y direccionándolas a las dependencias correspondientes de la DLE, así: 15 Talento Humano, 5 jurídica, 104 supervisión, 41 atención al ciudadano, 55 secretario DLE, 6 Planeación y 15 cobertura. Se hace seguimiento permanente al SIGA de todos los servidores de la DLE. </t>
  </si>
  <si>
    <t>No hubo.</t>
  </si>
  <si>
    <t>REPORTES SISTEMA SIGA.</t>
  </si>
  <si>
    <t>En el 1°trimestre se desarrolló el proceso de recepción y respuesta de los requerimientos de los ciudadanos ante la DILE, con altos niveles de efectividad en los tiempos de respuesta y en la calidad de la información suministrada por todas las áreas de la DILE.Se recibieron 250 entradas externas,se dieron 164 respuestas externas de salida, ingresaron 106 internos de entrada y se radicaron 23 internos de salida; con un 99,6% de efectividad en SIGA</t>
  </si>
  <si>
    <t>ninguna</t>
  </si>
  <si>
    <t>no aplica</t>
  </si>
  <si>
    <t>acto administrativo</t>
  </si>
  <si>
    <t xml:space="preserve">Durante la vigencia se han atendido todas las solicitudes de concepto jurídico que se han recibido en la DILE, con oportunidad y eficiencia.  Se recibieron aproximadamente 15 solicitudes correspondientes a este primer trimestre y se expidió 1 resolución._x000D_
_x000D_
</t>
  </si>
  <si>
    <t>REPORTE HORAS EXTRAS. REPORTE NOVEDADES DE PERSONAL</t>
  </si>
  <si>
    <t>Se han tramitado todas las necesidades de personal en coordinación con las áreas competentes del nivel central de la SED, requerido por las instituciones de las loc. 3 y 17 y la DILE. Conforme al cronograma establecido por la Of. Nómina-SED, se han  realizado 3 reportes de horas extras laboradas por los docentes, con el aval de los rectores  y conforme a la normatividad vigente y los procesos propios de la entidad</t>
  </si>
  <si>
    <t>acta-listado de asistencia</t>
  </si>
  <si>
    <t>En el marco del trabajo intersectorial de la Unidad de apoyo Técnica de la Localidad Santa fe- UAT-, se adelantaron actividades de articulación y acompañamiento en los entornos denominado Plan Polígono"Zona Centro Sin Frontera", localidades priorizadas Santa Fe,entre otras, participando el 10 de marzo 2020 en la jornada de acercamiento y oferta de servicios a población del barrio Santa Fé,</t>
  </si>
  <si>
    <t>informes</t>
  </si>
  <si>
    <t>Durante el primer trimestre 2020,mediante el formato de solicitud de consulta y/o préstamo de expedientes de archivo, se atendieron con oportunidad y efectividad 24 solicitudes de los funcionarios de la DILE.</t>
  </si>
  <si>
    <t>no se realizo la actividad durante el trimestre</t>
  </si>
  <si>
    <t xml:space="preserve">falta de quorum- traslado de profesional de talento humano quien ejercía la secretaria técnica del Comité de convivencia._x000D_
</t>
  </si>
  <si>
    <t>Se reprograman actividades para los siguientes trimestres.</t>
  </si>
  <si>
    <t>REPORTES DIGITURNO</t>
  </si>
  <si>
    <t>Se ha brindado orientación y atención personalizada a la comunidad educativa sobre el manejo de aplicativos vía web en procesos como traslados e inscripciones. Se ha manejado el convenio con la U. NAL.  para la valoración pedagógica de los niños con discapacidad.A través del área de cobertura,se ha participado de los procesos de verificación en SIMAT que realizan los colegios oficiales, se ha realizado un (1) procedimiento en la vigencia.</t>
  </si>
  <si>
    <t>se programo para el segundo trimestre</t>
  </si>
  <si>
    <t>REPORTE RADICACION SIGA</t>
  </si>
  <si>
    <t>En el Primer trimestre del año, se efectuó Reunión de Colegios Privados en el mes de marzo, Adicionalmente, se atendieron oportunamente todos los requerimientos hechos a la DILE por los usuarios, para un total de 103 solicitudes radicadas en físico, 157 solicitudes por correo electrónico y 54 quejas recibidas.</t>
  </si>
  <si>
    <t>Reporte de Horas Extras, recopilación de todos los formatos de horas extras.</t>
  </si>
  <si>
    <t>Cumplimiento al 100% de los 2 reportes establecidos en el cronograma dentro de los términos pese a la contingencia se alcanzaron a radicar en físico para su pago.</t>
  </si>
  <si>
    <t>No Aplica</t>
  </si>
  <si>
    <t>Reporte Digiturno</t>
  </si>
  <si>
    <t>Para esta vigencia se atendieron a 1551 usuarios para temas relacionados con pagos del ciclo 5 de 2019, formalización de beneficios 2020, y reclamaciones por perdida de beneficio, adicional a los atendidos 6 turnos fueron abandonados y 8 cancelados.</t>
  </si>
  <si>
    <t>Reporte del SIGA  y Correspondencia de aplicativo SDQS Bogotá te Escucha</t>
  </si>
  <si>
    <t>Se recepcionaron 775 trámites por medio del siga de los cuales 764 ya se respondieron y los 11 restantes se encuentran en trámite, todos dentro de los términos de Ley. Se recepcionarion 61 requerimientos por el aplicativo SDQS, se atendieron la totalidad de los mismos dentro de los términos de ley, manteniendo el nivel de oportunidad.</t>
  </si>
  <si>
    <t>Para el aplicativo SDQS Bogotá te Escucha a partir de este año ha presentado dificultades técnicas que permiten su uso únicamente dentro de una franja horaria cada día.</t>
  </si>
  <si>
    <t>Atención prioritaria al SDQS en el horario definido por la Alcaldía Mayor.para resolver en términos legales las peticiones de este sistema</t>
  </si>
  <si>
    <t>Sistema Integrado de Matrículas SIMAT - Reporte Digiturno</t>
  </si>
  <si>
    <t>La matrícula ha sido registrada con base en la oferta educativa, se realizaron algunos ajustes y se llevó a cabo el primer proceso de verificación, depuración, validación y actualización de la información reportada en el sistema integrado de matrícula (SIMAT) 2020 en los 33 colegios oficiales de la localidad, encontrando los siguientes datos relevantes en el proceso: Estudiantes presentes: 43.169; Ausentes: 3.061; Nuevos: 929; Retirados: 1.262.</t>
  </si>
  <si>
    <t xml:space="preserve">El Sistema Integrado de Matriculas - SIMAT presentó varias intermitencias en la prestación del servicio al igual que el agendamiento de citas.  </t>
  </si>
  <si>
    <t>Acta de  Entornos Escolares</t>
  </si>
  <si>
    <t>En el mes de febrero se realiza la primera reunión de Entornos Escolares  resalta la importancia de la mesa de articulación de las entidades para responder y hacer presencia en las Instituciones Educativas, se informa que aún no hay colegios priorizados. Se socializa las problematicas y necesidades de apoyo de los colegios José Félix Restrepo, Tomas Rueda Vargas, San Cristóbal Sur, Veinte de Julio, Javier Matiz, La Victoria y el Rodeo.</t>
  </si>
  <si>
    <t>Informe de actividades 6 _x000D_
Acta administrativos _x000D_
Actas Coordinadores _x000D_
Acta de Entornos escolares febrero_x000D_
Actas orientadores_x000D_
Actas Rectores Oficiales y Privados_x000D_
Acta comite de familia_x000D_
Actas UAT_x000D_
Acta CAL_x000D_
Actas comite local de victimas_x000D_
Actas consejo red buen trato</t>
  </si>
  <si>
    <t>A través de 9 mesas estamentales y 9 locales, se afirma la articulación, acompañamiento, liderazgo e intervención, en el sistema de participación, como estrategia en la territorialización de la política pública.</t>
  </si>
  <si>
    <t>Contingencia del covid 19 en marzo</t>
  </si>
  <si>
    <t>Reuniones Virtuales</t>
  </si>
  <si>
    <t>Acta Rectores oficiales enero, Acta Rectores privados febrero, Acta Rectores oficiales Marzo</t>
  </si>
  <si>
    <t>En la reunión de rectores de colegios oficiales de enero se instala la mesa invita a los rectores a diligenciar un formulario de prioridades diseñado  para relacionar las necesidades de las IED, Se eligieron los representantes a la mesa Distrital y consejo consultivo local de política educativa.  En la reunión de rectores privados de febrero se hace la presentación de la nueva supervisora y el abogado.</t>
  </si>
  <si>
    <t>Acta PAPT</t>
  </si>
  <si>
    <t>En el mes de marzo se llevó acabo la reunión de la Directora con los funcionarios del equipo PAPT, plan de apoyo territorial, la Directora da la bienvenida a los participantes y realiza contextualización de la localidad, cada integrantes hace su presentación y la Directora local asigna los colegios y da las oberservaciones y recomendaciones para lograr un buen desempeño del proyecto.</t>
  </si>
  <si>
    <t>Informe Seguimiento Infraestructura_x000D_
Acta Salva Escalera Manuelita Sáenz_x000D_
Acta visita Florentino</t>
  </si>
  <si>
    <t>En febrero se realizó visita y reunión de seguimiento para el funcionamiento de la salva escaleras del colegio Manuelita Sáenz, la directora local puntualiza que la salva escaleras sólo ha funcionado 3 meses en dos años y medio._x000D_
En el mes de marzo se realiza una visita de acompañamiento y apoyo al colegio florentino por la situación presentada por el vendaval se evidenciaron los daños estructurales.</t>
  </si>
  <si>
    <t>Carpeta digital  y física área de talento humano</t>
  </si>
  <si>
    <t>Se gestionaron 1150 órdenes de servicio en lo referente a horas extras- en 2475 folios físicos y debidamente escaneados</t>
  </si>
  <si>
    <t>Presentación física de las ordenes de servicio, por aislamiento preventivo ordenado por el gobierno nacional</t>
  </si>
  <si>
    <t>Se envía las ordenes de servicio escaneadas a la oficina de nomina, como soporte para el pago de las horas extras de los docentes</t>
  </si>
  <si>
    <t>Archivo seguimiento de gestión (reporte de consecutivos por caso para evidenciar en SIGA) Archivo de atención personalizada</t>
  </si>
  <si>
    <t>159 Trámites de peticiones, clasificadas en 13 relacionadas con aspectos institucionales, 104 con PQRS y 42 con salidas pedagógicas. _x000D_
99 Atenciones personalizadas con una dedicación aproximada de 1989 minutos, de las cuales el 46,5% están relacionadas con presuntas violaciones al derecho a la educación y el 21,2% a solicitudes de validación.</t>
  </si>
  <si>
    <t>No se cuenta con archivo histórico de las instituciones bien gestionado (el atraso considerado es de más de 10 años)  lo que ha generado dificultades para contar con información histórica confiable.</t>
  </si>
  <si>
    <t>Desde el equipo de inspección se ha dado relevancia a la atención al ciudadano, ejemplo de ello es la actividad a la que nos comprometimos en este POA, y por tanto, se han generado acciones internas de seguimiento a esa atención y se ha buscado la colaboración de los otros miembros del equipo de la DILE para fortalecer el servicio, desde que el usuario llegue a la DILE se ha sugerido que la atención esté a cargo de los funcionarios</t>
  </si>
  <si>
    <t xml:space="preserve">Reporte de Digiturno. Primer proceso de verificación, depuración, validación y actualización de la información reportada en el Sistema Integrado de Matricula SIMAT. </t>
  </si>
  <si>
    <t>Se atendieron 5197 usuarios que solicitaban cupos escolares. La cobertura total de la localidad de acuerdo a reporte de SIMAT en el trimestre es de 69977 cupos</t>
  </si>
  <si>
    <t>En 2020 empezaron a funcionar dos nuevos colegios en la localidad de Usme: colegio Jose Eustacio Rivera y colegio Bolonia (este ultimo aun se encuentra en construcción, por lo que se arrendo unos edificios para la atención de los estudiantes), los cuales fueron entregados en administración a dos operadores del servicio, esto genero alta demanda de usuarios, a los que no se podía asignar los cupos en esos colegios, proc a cargo de D. de cobertura</t>
  </si>
  <si>
    <t>Reunión con padres de familia que requieren los cupos y envío de información a la Dirección de cobertura, para asignación de cupos.</t>
  </si>
  <si>
    <t>Plataforma SIGA y Bogotá te escucha</t>
  </si>
  <si>
    <t xml:space="preserve">En el trimestre se respondieron 665 solicitudes ingresadas a través de SIGA Y SDQS así: 386 entradas; 228 internos y  51 SDQS, alcanzando un 98,5% de nivel de oportunidad </t>
  </si>
  <si>
    <t xml:space="preserve">Con motivo del confinamiento decretado por el gobierno nacional, se dificulto la consecución de algunos documentos requeridos para dar respuesta en términos a algunas solicitudes </t>
  </si>
  <si>
    <t xml:space="preserve">se creo grupo de  wastapp para colaborar entre los compañeros de trabajo con la consecución de la información, se hizo reunión para socializar los nuevos lineamientos de la gestión de correspondencia </t>
  </si>
  <si>
    <t xml:space="preserve">Aplicativo de Movilidad escolar </t>
  </si>
  <si>
    <t>Se transportaron  2179 estudiantes a través de las siguientes modalidades de atención: 1703  en  rutas  escolares,   476 subsidios de transporte escolar garantizando la movilidad de los estudiantes que estudian fuera de la UPZ de residencia</t>
  </si>
  <si>
    <t>No se conoce las dificultades, en razón a que  la Dirección de bienestar estudiantil, no reporto a la Dirección local de Educación Usme, ninguna información al respecto.</t>
  </si>
  <si>
    <t>Actas, listas de asistencia</t>
  </si>
  <si>
    <t>Durante el primer trimestre de 2020 la Dirección Local de Educación de Usme participó de veinte (20) espacios e instancias intersectoriales, donde se posicionó la política educativa y se coordinaron acciones en beneficio de la comunidad educativa de Usme, logrando el posicionamiento de la política educativa y coordinación de acciones en beneficio de la comunidad educativa de Usme.</t>
  </si>
  <si>
    <t>Debido al gran número de reuniones intersectoriales del nivel local y a que la nómina de la DILE no está completa, no se pudo acompañar todos los espacios convocados. Debido a la contingencia por el COVID-19, algunas reuniones intersectoriales se cancelaron y otras debieron realizarse de manera virtual, con las dificultades propias de este medio de encuentro.</t>
  </si>
  <si>
    <t>Priorización de reuniones y/o espacios intersectoriales de acuerdo a las necesidades y alcances de la política educativa.</t>
  </si>
  <si>
    <t>Carpeta digital y física del área jurídica</t>
  </si>
  <si>
    <t>comentarios tutelas (2), informes de supervisión contrato 1960 de 2019 (2) actos administrativos: recurso de apelación (1), resoluciones tarifas 2020 (25),resoluciones tarifas 2019 (2) resoluciones licencia y programa etdh (2), asistencia comité local discapacidad (3) asistencia comité local estupefacientes (2), asistencia mesa local rectores privados (2) respuesta derechos de petición y/o solicitudes (10), visitas colegios (5)</t>
  </si>
  <si>
    <t xml:space="preserve"> (1) dificultad con la velocidad internet hogar para el desarrollo de actividades laborales en la modalidad de teletrabajo extraordianrio, (2) acceso restringido al archivo físico ubicado en las instalaciones de la dirección local por contingencia covid -19, (iii) notificación electrónica resoluciones de tarifas 2020 se necesita autorización previa. </t>
  </si>
  <si>
    <t>trabajar con documentos  en formato digital formato pdf, envío formato representantes colegios para autorización notificación electrónica. para el servicio de internet se debe ampliar la velocidad de navegación ampliación banda ancha.</t>
  </si>
  <si>
    <t xml:space="preserve">Carpeta digital y física área de talento humano </t>
  </si>
  <si>
    <t xml:space="preserve">Se atendieron  150  tramites vía correo electrónico de las diferentes situaciones administrativas,  475 atenciones por digiturno, se recibieron, revisaron y se entregaron en la oficina de personal  133 evaluaciones de desempeño 2019  y 133 concertacion de compromisos 2020 de administrativos  y se notificaron 197 resoluciones </t>
  </si>
  <si>
    <t>El cubrimiento de las vacantes de los docentes es un proceso muy demorado, y por la situación de confinamiento en las casas de todo el personal de la SED, este proceso se suspendió, hasta que el ministerio de educación oficie el retorno a clases presenciales de los estudiantes</t>
  </si>
  <si>
    <t xml:space="preserve">Cubrimiento de docentes con horas extras, por situación administrativa </t>
  </si>
  <si>
    <t>Documento donde se registran lo 549 docentes apoyados en el tramite de horas extra.</t>
  </si>
  <si>
    <t>Desde el área de Talento humano se desarrollo el tramite de horas extra de acuerdo a los tiempos establecidos por NC, el primer reporte se realizo del 20 de enero al 11 de febrero allí se apoyaron 186 maestros, y el segundo reporte se realizo del 12 febrero al 10 de Marzo.</t>
  </si>
  <si>
    <t>No se presento ninguna dificultad</t>
  </si>
  <si>
    <t>no aplica.</t>
  </si>
  <si>
    <t>Archivo SIGA, con 226 Registros de documentos tramitados.</t>
  </si>
  <si>
    <t>Se logro dar respuesta dentro de los términos establecidos por ley, a 226 requerimientos.</t>
  </si>
  <si>
    <t>No todas las respuestas de fondo dependen de la dirección local.</t>
  </si>
  <si>
    <t xml:space="preserve">Se remite oportunamente al área encargada y se hace seguimiento a la respuesta. </t>
  </si>
  <si>
    <t>Documentos tramitados de los 3 arrendamientos, mes a mes.</t>
  </si>
  <si>
    <t>Se desarrollo el proceso de acuerdo a lo establecido por la oficina de contratos NC, se tramitaron los documentos correspondientes para cada contrato.</t>
  </si>
  <si>
    <t xml:space="preserve">Se presenta que la persona administradora del inmueble no tramita radica los documentos a tiempo o no adjunta los soportes requeridos. </t>
  </si>
  <si>
    <t>llamados telefónicos recordando el profeso y las fechas establecidas para el mismo.</t>
  </si>
  <si>
    <t>Actas de realización y listados de asistencia de 6 mesas locales de política educativa y 5 instancias de participación interistitucional</t>
  </si>
  <si>
    <t xml:space="preserve">Se lograron desarrollar con éxito 6 mesas de política educativa correspondientes a los estamentos de Rectores, coordinadores y orientadores. y se participaron en 5 espacios de participación interistitucionales de acuerdo a convocatoria. </t>
  </si>
  <si>
    <t xml:space="preserve">En el primer trimestre no se contaba con la contratación de la mayoría de los referentes de las instituciones por lo tanto no se llevaron a cabo la totalidad de las instancias </t>
  </si>
  <si>
    <t xml:space="preserve">No depende de la dirección local. </t>
  </si>
  <si>
    <t>Acta de realización de las 2 reuniones de la red Local de discapacidad.</t>
  </si>
  <si>
    <t>Se convocó y llevo a cabo 2 reuniones de la red local de discapacidad donde participaron las docentes de apoyo a  la inclusión de los colegios oficiales de la localidad. se desarrollo plan de trabajo y se genero articulación con entidad para capacitación.</t>
  </si>
  <si>
    <t>En la primera reunión del año no se contó con participación de todos los colegios de la localidad con docente de apoyo, en la segunda reunión se noto una mejora, hubo representación de todos los colegios.</t>
  </si>
  <si>
    <t>Se presentó en la mesa de rectores, el plan de acción de la red recalcando la importancia de la participación de todas las docentes en este espacio. envío de la convocatoria con agenda y hora especifica con suficiente anticipación.</t>
  </si>
  <si>
    <t>Reporte general del seguimiento a las auditorias realizadas en cada uno de los 12 colegios oficiales de la localidad de Tunjuelito.</t>
  </si>
  <si>
    <t>Se llevo a cabo el proceso de acuerdo a la normatividad vigente, los doce colegios realizarón el proceso de acuerdo a lineamientos y dentro de los plazos establecidos, la matricula total de la localidad de Tunjuelito de acuerdo al consolidado es de 30696</t>
  </si>
  <si>
    <t>No se presento ninguna dificultad.</t>
  </si>
  <si>
    <t>Esta actividad no se programo para este trimestre</t>
  </si>
  <si>
    <t>4 actas de visita a los Colegios para atender requerimientos.</t>
  </si>
  <si>
    <t xml:space="preserve">Col. Isla del Sol IED. 11 de febrero: Visita de acompañamiento al Consejo Académico a solicitud de la Rectora del plantel educativo._x000D_
Visitas a Colegios Privados:_x000D_
1. Colegio Parroquial San Carlos - 23 de enero: Para atender dos requerimientos._x000D_
2. Instituto Tecnológico del Sur - 24 de enero: Para atender dos requerimientos._x000D_
3. Colegio Parroquial San Carlos - 28 de enero: charla debido proceso a todos los docentes y directivos </t>
  </si>
  <si>
    <t>No aplica</t>
  </si>
  <si>
    <t>Informe del Profesional de Sistemas de Información. Informe consolidado de las actividades realizadas.</t>
  </si>
  <si>
    <t xml:space="preserve">Asignación de 17141 cupos nuevos de un total de  105587.Gestión y respuesta a 890 a requerimientos SIGA como por SDQS. Auditoría de matrícula por las instituciones y consolidados por LA DLE. Registro en SAP de 53 solicitudes       </t>
  </si>
  <si>
    <t xml:space="preserve">La falta de cupos en la Localidad, pues la demanda supera la oferta disponible, lo hace que se dificulte la garantía del derecho a la Educación.  </t>
  </si>
  <si>
    <t>Construcción de nuevas plantas físicas e implementación de estrategias para enviar estudiantes a otra localidad.</t>
  </si>
  <si>
    <t>Archivos concertación de objetivos, evaluación y compromisos funcionarios DLE, colegios.</t>
  </si>
  <si>
    <t xml:space="preserve">Se adelantó la revisión y entrega a la Oficina de Personal de evaluaciones en periodo de prueba de administrativos de la localidad. </t>
  </si>
  <si>
    <t>Las dificultades que se dieron para realizar la evaluación anual  y fijación de compromisos básicamente estuvieron relacionadas con que el aplicativo de la Comisión no dejaba guardar las evaluaciones o la fijación de compromisos.</t>
  </si>
  <si>
    <t xml:space="preserve">Ante estas dificultades se hizo plan de mejora fue la utilización de otros navegadores, el ingreso a la plataforma en horas "valle" para disminuir las dificultades en el registro de la información. Desde la Dirección Local se hizo acompañamiento permanente para la generación de claves nuevas cuando se habían bloqueado los usuarios y verificación de la información registrada en el aplicativo para que se pudiera realizar la evaluación </t>
  </si>
  <si>
    <t>Archivo del POA</t>
  </si>
  <si>
    <t xml:space="preserve">Se realiza la formulación del POA DILE, se realiza acompañamiento a los colegios. Se realiza seguimiento al primer trimestre POA DILE. </t>
  </si>
  <si>
    <t>Dificultad para consolidar evidencias por la temporada de aislamiento, cuarentena</t>
  </si>
  <si>
    <t>Se actualizará la información una vez terminada la temporada de aislamiento</t>
  </si>
  <si>
    <t>Informe de la profesional jurídica - consolidado de datos de los actos administrativos</t>
  </si>
  <si>
    <t>Se realizan 69 actos administrativos relacionados con costos, aclaraciones, entre otros</t>
  </si>
  <si>
    <t>Las evidencias de las actividades realizadas, se encuentran en el equipo de cómputo que se encuentra en la dirección local, por lo cual hasta que no se levante la medida de aislamiento obligatorio decretada por el gobierno Nacional a través de Decretos 457 y 531 de 2020, no se podrán anexar al presente informe.</t>
  </si>
  <si>
    <t>Una vez se levante la cuarentena se actualizará el cargue de evidencias.</t>
  </si>
  <si>
    <t>ACTIVIDAD PROGRAMADA PARA EL TERCER TRIMESTRE</t>
  </si>
  <si>
    <t>Informe del equipo de Inspección y vigilancia sobre los trámites y gestiones realizadas de acuerdo con la actividad propuesta</t>
  </si>
  <si>
    <t xml:space="preserve">Se orienta y se hace seguimiento 427 solicitudes de las instituciones educativas </t>
  </si>
  <si>
    <t>No se cuenta con todas las evidencias en el momento del informe debido a estas reposar en la oficina de la DLE</t>
  </si>
  <si>
    <t>Se actualizarán las evidencias una vez se supere la contingencia dela emergencia sanitaria</t>
  </si>
  <si>
    <t>INFORME GENERAL DEL PROCESO_x000D_
ACTAS DE LAS SESIONES</t>
  </si>
  <si>
    <t>Se realizó la programación anual. Se realizan 7 sesiones de las .mesas estamentales</t>
  </si>
  <si>
    <t>La emergencia sanitaria llevó a la cancelación de las mesas programadas en el mes de marzo. Por el aislamiento no se tienen en el momento del cargue de evidencias todas las actas disponibles</t>
  </si>
  <si>
    <t>Se programan sesiones virtuales, buscando la participación de la mayoría de los actores. Una vez culminado el periodo de cuarentena se actualizarán las actas en el aplicativo.</t>
  </si>
  <si>
    <t>No está programada ninguna acción en este trimestre</t>
  </si>
  <si>
    <t>Informe de contratos de arrendamiento emitido por la profesional de área jurídica</t>
  </si>
  <si>
    <t>Se atendieron proceso de los 12 contratos vigentes y de los 20 contratos en proceso de liquidación</t>
  </si>
  <si>
    <t>Una vez finalizada la cuarentena se procederá a actualizar el reporte de evidencias</t>
  </si>
  <si>
    <t>Se anexan evidencia en archivos de trámites horas extras, proceso de archivo, inventarios, correo institucional DLE, insumos, trámites en SIGA, actividades de Talento Humano, SDQS</t>
  </si>
  <si>
    <t>Se garantiza la atención a los usuarios con el cumplimiento de las labores administrativas en las áreas de la DLE</t>
  </si>
  <si>
    <t>Fallas en los aplicativos, situaciones de medicina laboral que disminuyen el trabajo de algunos funcionarios, debido al aislamiento detención de labores operativas como archivo de las áreas</t>
  </si>
  <si>
    <t>Se ha generado teletrabajo, seguimiento constante de los aplicativos, asignación de funciones</t>
  </si>
  <si>
    <t>Para la verificación del informe se remite reporte en Excel que contempla oficios,  tutelas y trámite de enero a marzo de 2020. Reporte en Excel de resoluciones y auto 2020.</t>
  </si>
  <si>
    <t>Un total de 291 acciones: Expedición de las Resoluciones de autorización de tarifas de los establecimientos educativos privados, respuesta a las acciones de tutela en las que es vinculada o requerida la Dirección Local._x000D_
Expedición de las Resoluciones de modificación de la Licencias de Funcionamiento de los establecimientos educativos privados, expedición de Resoluciones en el trámite de las solicitudes de los establecimientos de educación formal</t>
  </si>
  <si>
    <t>La Dirección Local cuenta con una sola Profesional Jurídica, quien atiende todos los trámites relacionados con los establecimientos educativos oficiales y privados de educación formal regular y de adultos, Instituciones de Educación para el Trabajo y el Desarrollo Humano, así como las Tutelas, Consultas y Peticiones de la comunidad educativa.</t>
  </si>
  <si>
    <t>Como acción de contingencia se elaboró el listado de establecimientos educativos de la localidad, con el cual se consolidó la información y a partir de la cual se determinó el estado de legalidad de cada uno de los establecimientos así como de las modificaciones de las Licencias de Funcionamiento pendientes por realizar y se contó con el apoyo de una auxiliar administrativa.</t>
  </si>
  <si>
    <t xml:space="preserve">Para la verificación del informe se anexan oficios, correos electrónicos, fotos,seguimiento en excel, que permite verificar el acompañamiento de la Dirección Local con las necesidades de las instituciones educativas. </t>
  </si>
  <si>
    <t xml:space="preserve">Durante el periodo del 01 de Enero al 31 de Marzo, la Dirección Local hizo gestión y acompañamiento a las instituciones educativas: Carlos Arango Vélez IED, Class IED e INEM. De acuerdo con las necesidades reportadas, se escalaron a las oficinas de nivel central o a las entidades según el caso y/o situación. La información se registra en una base de datos y se crea carpeta con las evidencias de las acciones adelantadas. </t>
  </si>
  <si>
    <t>NO APLICA</t>
  </si>
  <si>
    <t>Se anexan las listas de asistencia, actas de reuniones y correos de las convocatorias a las sesiones de las mesas estamentales y de las instancias de participación intersectorial.</t>
  </si>
  <si>
    <t>Instalación de mesas estamentales, aprobación de reglamento interno, elección de delegados a mesas distritales y locales._x000D_
Articulación con las entidades y comunidad,en las instancias locales intersectoriales: planes de acciones y agendas de trabajo para la presente vigencia.</t>
  </si>
  <si>
    <t>No Aplica.</t>
  </si>
  <si>
    <t>Se anexan los registros del reporte por parte del digiturno de atención al ciudadano, los registros q de salida que reposan en el SIGA, y el reporte de matrícula que se saca del SIMAT, con fecha de corte al 31 de marzo.</t>
  </si>
  <si>
    <t>En el cumplimiento de la resolución de matrícula número 1760 de 2019 -2020 se efectuaron procesos de matrícula, traslados, estudiantes nuevos, con una atención a 15.214 personas y se contestaron 356 oficios de cobertura.</t>
  </si>
  <si>
    <t>Déficit de cupos en las UPZ de Patio Bonito, Las Margaritas, Bavaria, Calandaima y Castilla; la negativa de los padres de familia a aceptar cupos fuera de estas UPZ y la asignación que realizó la Dirección de cobertura de los estudiantes inscritos en colegios fuera de la localidad. Falta de cupos para estudiantes con discapacidad o de talentos y extraedad.</t>
  </si>
  <si>
    <t>Los rectores de los colegios recibieron estudiantes con un año de extra edad para poder atender la demanda de los grados donde se presentaba mayor número de solicitudes; la verificación de espacios para la ampliación de cobertura en especial de primera infancia en la localidad y el aumento del parámetro de los grupos en 2 o más estudiantes para ayudar a suplir el déficit que se presentaba en estos grados.</t>
  </si>
  <si>
    <t>Para la verificación del informe se anexan correos electrónicos, radicados, presentación de portafolios.</t>
  </si>
  <si>
    <t>Acercamiento de instituciones, corporaciones y fundaciones interesadas en presentar proyectos  e iniciativas con el propósito de articular procesos con las IED de la Localidad. Presentación de programas de las subsecretarías de nivel central y entidades locales interesados en realizar acciones y acompañamientos a la comunidad educativa._x000D_
La divulgación y seguimiento en temas de procedimientos y demás.</t>
  </si>
  <si>
    <t>Esta actividad está proyectada a realizarse en el tercer trimestre.</t>
  </si>
  <si>
    <t>Se anexa el registro de trámites, respuesta a licencia de funcionamiento,  orden de trabajo, reporte gobierno escolar, informe calendario académico, informe de evaluación, documentos que soportan el trámite de solicitudes, para reducir las brechas de desigualdad que afectan el acceso y la permanencia escolar.</t>
  </si>
  <si>
    <t>Desde el área de Inspección y Vigilancia de la Dirección Local de Kennedy se ha dado respuesta dentro de los términos establecidos a las 365 solicitudes presentadas por los diferentes peticiones, tales como: respuesta a solicitud de licencia de funcionamiento y registro de programas, calendario escolar, gobierno escolar, jornadas pedagógicas entre otras.</t>
  </si>
  <si>
    <t>Alto volumen de trabajo relacionado con los diferentes tipos de solicitudes y poco profesionales asignados para el área de Inspección y Vigilancia de la Dirección Local de Educación Kennedy.</t>
  </si>
  <si>
    <t>Con el fin de dar respuesta dentro de los términos de ley a los diferentes requerimientos asignados al área de Inspección y Vigilancia se han remitido correos desde la Dirección Local a nivel central, solicitando profesionales para el área y se ha implementado el trabajo en horario fuera de la jornada laboral establecida por la Secretaría de Educación.</t>
  </si>
  <si>
    <t>Se anexan los reportes de los sistemas de información SIGA y SDQS correspondiente al periodo Enero a Marzo, en elcual se conoce el total de trámites solicitudes, propuestas, peticiones, quejas y reclamos de la ciudadanía en la gestión adelantada por la Dirección Local.</t>
  </si>
  <si>
    <t>Se dio trámite a 1542 solicitudes en el sistema de información SIGA y 90 radicados en el Sistema de Información SDQS, interpuestas por la ciudadanía._x000D_
Se dio un reparto oportuno en las diferentes áreas de la DLE, para lograr dar cumplimiento a las solicitudes, peticiones, quejas, reclamos y felicitaciones.</t>
  </si>
  <si>
    <t>Las fallas en la Plataforma del Sistema Distrital de Quejas y Soluciones, en donde la Alcaldía Mayor de Bogotá estableció horarios para el ingreso a este para cada entidad distrital bajo franjas horarias alternas, el proceso se ha hecho más lento._x000D_
La no respuesta de las instituciones en los tiempos estipulados nos conlleva a no realizar una respuesta oportuna en los tiempos establecidos por ley. El alto volumen asignado por funcionario.</t>
  </si>
  <si>
    <t>Realizar seguimientos semanales por parte del responsable de correspondencia y servicio al Ciudadano en los sistemas de información SIGA - SDQS, mediante correos electrónicos, formatos y semaforización, a cada funcionario  por área, con el fin de gestionar con Oportunidad las Respuestas conforme a los establecido en el Ley 1712 de 1994.</t>
  </si>
  <si>
    <t>Para la verificación de la información, se remite la base de datos de actualización de la planta en Excel, correos remitidos a los colegios, cronograma horas extras, reporte de docentes, solicitud vacantes, programación comités laborales; acciones_x000D_
que propenden por el bienestar de los funcionarios de la localidad de Kennedy.</t>
  </si>
  <si>
    <t xml:space="preserve">Planta actualizada conociendo las necesidades de cada colegio y solucionando las novedades a diario presentadas por cada colegio._x000D_
Comunicación de las actividades programadas tanto para los directivos docentes y docentes, al igual que a los funcionarios administrativos que conforman las plantas de personal de cada una de las instituciones educativas. </t>
  </si>
  <si>
    <t>El cubrimiento de vacantes es la mayor dicultad, por los procedimientos establecidos en la normatividad vigente y falta de información en la solicitud de algunos colegios._x000D_
El cambio de algunos líderes de procesos que están al frente los diferentes temas en el nivel central, hace que se requiera hacer seguimiento con el fin de poder obtener la solución requerida por parte de los rectores de las instituciones educativas y administrativos.</t>
  </si>
  <si>
    <t>Se han realizado charlas con Rectores y personal administrativo con el fin de corregir los errores más comunes que se presentan en el diligenciamiento de la información._x000D_
Comunicación clara y efectiva con el funcionario de nivel central y de las instituciones educativas para dar respuesta oportuna a los requerimientos.</t>
  </si>
  <si>
    <t xml:space="preserve">C:\Users\documentos_x000D_
Marce(f)-POA\_x000D_
</t>
  </si>
  <si>
    <t>A pesar de los inconvenientes administrativos del primer bimestre de 2020, se cumplió con la elaboración de las 11 resoluciones pendientes de costos y tarifas que quedaron pendientes desde diciembre de 2019. Las resoluciones sobre otros temas a cargo de Andrea Velandia abogada titular, fueron reportadas por ella en el acta de entrega del cargo.</t>
  </si>
  <si>
    <t>Hubo dificultades administrativas por incapacidad médica y con el proceso de reubicación laboral, que condujo a la inactividad en la elaboración de resoluciones. Finalmente con la llegada del nuevo Director Local de Educación, se acordó la permanencia en Fontibón del profesional jurídico de apoyo, lo que propició la reaunudación de labores jurídicas según la necesidad urgente y su condición en salud.</t>
  </si>
  <si>
    <t>Se requiere el nombramiento del Abogado titular para asumir la totalidad de las necesidades jurídicas que requiere diariamente la DILE.</t>
  </si>
  <si>
    <t xml:space="preserve">Se ha mantenido el Nivel de Oportunidad en un porcentaje de 100%. Resultado del seguimiento realizado al ingreso, reparto, gestión y trámite a cada uno de los documentos y a su oportuna respuesta por parte de los responsables de cada área.         </t>
  </si>
  <si>
    <t>Por falta de información proporcionada no se da la respuesta con anterioridad al vencimiento; se está dando sobre el día de vencimiento de la petición</t>
  </si>
  <si>
    <t>Empezar a trabajar sobre las respuestas, haciendo la respectiva solicitud de la información para estar quedando expuestos al vencimiento y así bajar el nivel de oprtunidad.</t>
  </si>
  <si>
    <t>En el primer trimestre año 2020, desde el área de Cobertura de la Dirección Local de Fontibón, se dió respuesta a las solicitudes de cupo escolar, atendiendo un promedio de 3921 acudientes que se acercaron a la DLE para realizar sus solicitudes, culminando el periodo con 24262 estudiantes, manteniendo la matrícula nivelada con respecto al último periodo del año anterior. Se recibieron un total de 3130 estudiantes nuevos en la segunda fase de matr</t>
  </si>
  <si>
    <t>En el tema de asignación de cupos se presenta una fuerte dificultad en la disponibilidad para aceleración primaria y secundaria, ya que la oferta no es suficiente para el número de niños y jóvenes en extraedad,  no se cuenta desde un primer momento con la disponibilidad de los Modelos educativos flexibles en educación para jóvenes y adultos,desordenada asignación de cupos a los estudiantes inscritos en la primera parte del proceso</t>
  </si>
  <si>
    <t>Se necesita de manera urgente la implementación de procesos de enseñanza-aprendizaje dentro de la educación formal mediante alternativas semi-escolarizadas que se ajusten a las necesidades de los estudiantes en términos de tiempo, ubicación geográfica y condiciones específicas, utilizando nuevas tecnologías y la posibilidad de hacer uso de estas tecnologías a los niños, niñas y jóvenes en extraedad, revisar paramentos del convenio UNAL</t>
  </si>
  <si>
    <t xml:space="preserve">se esta realizando la verificación, depuración, foliaciòn de los archivos correspondientes al año 2017 de las diferentes áreas para realizar la transferencia documental en el ultimo bimestre del año 2020 </t>
  </si>
  <si>
    <t>La actividad no aplica para el presente trimestre</t>
  </si>
  <si>
    <t xml:space="preserve">La actividad no aplica para el presente trimestre, por lo anterior no se presentaron dificultades en el desarrollo de la actividad </t>
  </si>
  <si>
    <t>En el primer trimestre de 2020,  el Grupo de Inspección y Vigilancia ha tramitado el 100% de los documentos asignados a esta dependencia;  60 quejas discriminadas así:   Colegios Oficiales 18, Colegios privados 27 y ETDH 15;  Registro de programas:  Wordbee, Ins. Argentino de Peluqueria, PRAXIS y Escuela de Gastronomia Mariano Moreno, y 143 documentos entre solicitudes y respuestas tramitadas  oportunamente.</t>
  </si>
  <si>
    <t>Tiempo limitado en la plataforma de quejas y soluciones de la Alcaldia (2 o 3 horas al día), para realizar el tramite de respuesta dentro de terminos de ley.</t>
  </si>
  <si>
    <t xml:space="preserve">Ampliar el horario de respuestas en la plataforma de quejas y soluciones de la alcaldia </t>
  </si>
  <si>
    <t>Todos los actos administrativos que llegan a la Dirección Local de Educación son comunicados de manera personal a los interesados a través del formato creado para este fin. Se envía a través de correo electrónico la información al Colegio para que a su vez le informen al docente y/o administrativo que debe acercarse a recoger la copia de la Resolución y esta comunicación se remite como soporte a la hoja de vida.</t>
  </si>
  <si>
    <t>Falta de comunicación al interior de la institución para informarle al interesado que debe acercarse a la DILE a recoger el acto administrativo.</t>
  </si>
  <si>
    <t>En el caso de demorarse en acercarse el interesado a efectuar la comunicación, se comunica vía telefónica a la institución o vía celular al rector(a).</t>
  </si>
  <si>
    <t>C:\Users\documentos_x000D_
Marce(f)-POA\</t>
  </si>
  <si>
    <t xml:space="preserve">Las mesas de entornos escolares se pospusieron por linea técnica de nivel central, se tenia programado para finales del mes de marzo reactivar estos espacios de participación, no obstante la DLE participó de manera articulada con la Alcaldía de Fontibón en una mesa de trabajo convocada por el acalde local en donde se abordo la situación presentada por el colegio Santa Ana. </t>
  </si>
  <si>
    <t xml:space="preserve">La situación sanitaria presentada a nivel distrital por el covid19, generó demoras en los procesos de articulación y concertación de espacios, al igual en la recolección de la línea técnica desde el nivel central para el nivel local. </t>
  </si>
  <si>
    <t xml:space="preserve">Las medidas correctivas para realizar los encuentros serán de tipo virtual, tanto para la asesoría técnica como para la convocatoria y ejecución de los espacios de participación.  </t>
  </si>
  <si>
    <t>Manejo sincronizado entre instituciones y la Dirección local, para que se haga efectivo el pago de los docentes que realicen horas extras de manera oportuna en los tiempos establecidos. Los períodos que se han reportado hasta la fecha son: del 20 de enero al 11 de febrero de 2020 (184 ordenes de servicio) ; del 12 de febrero al 10 de marzo de 2020 (287 ordenes de servicio).</t>
  </si>
  <si>
    <t>La remuneración y en general las condiciones ofrecidas por parte del M.E.N para el trabajo balo la modalidad de horas extras, para algunos docentes, no es interesante, por lo que se hace difícil conseguir docentes que laboren bajo esta modalidad o en algunos casos no se obtiene compromiso y/o continuidad de los mismos.</t>
  </si>
  <si>
    <t>Se maneja una base de datos con docentes interesados en realizar horas extras de todas las áreas del desempeño y de todas las Localidades. Esta información se le envía a los rectores para que entre los dos (docente y rector) coordinen los horarios y número de horas a realizar, según necesidad y disponibilidad del docente.</t>
  </si>
  <si>
    <t xml:space="preserve">No aplica para el presente trimestre, la primera sesión se programa para l segundo trimestre del 2020 </t>
  </si>
  <si>
    <t>Esta actividad no esta programada para este trimestre.</t>
  </si>
  <si>
    <t>https://internoredpedu-my.sharepoint.com/personal/jbohorq4_educacionbogota_edu_co/_layouts/15/onedrive.aspx?id=%2Fsites%2FOCI%2F2010Engativa%2FDLE%2DENGATIVA%2FAct06%2FTrim1&amp;listurl=https%3A%2F%2Finternoredpedu%2Esharepoint%2Ecom%2Fsites%2FOCI%2F2010Engativa</t>
  </si>
  <si>
    <t>Se continua con el fortalecimiento de la cultura de autogerenciamiento de procesos en el Equipo DILE. Se actualizaron los indicadores de cada una de las áreas en la herramienta diseñada para tal propósito. Para el siguiente trimestre se desarrollará un proceso de revisión y actualización de Indicadores por cada una de las áreas funcionales de acuerdo a manual de funciones y articulo 13 del Decreto 330.</t>
  </si>
  <si>
    <t>No se tienen datos de gestión documental, dado que la falta de personal en la DLE no ha posibilitado la asignación de un funcionario para que lidere este proceso. Debido a que la herramienta fue diseñada por un funcionario que se encuentra en encargo no fue posible utilizar algunos de sus recursos</t>
  </si>
  <si>
    <t>Se establecerá contacto con el diseñador de la herramienta para actualización de la misma. Se continúa haciendo gestión con Talento Humano para el cubrimiento de la necesidad de personal para el área de atención al ciudadano, Por el momento cada área asume su gestión documental.</t>
  </si>
  <si>
    <t>Correos, base de datos actualizados, informes.</t>
  </si>
  <si>
    <t>De manera diaria subir la información que se recibe y de manera mensual socializar al 100 % lo recibido en el archivo.</t>
  </si>
  <si>
    <t>Falta de información entre la notificación de una resolución y su entrega al archivo por ejecutorias y/o errores.</t>
  </si>
  <si>
    <t>Se ha socializado el inconveniente de las demoras con  los compañeros participantes tratando de buscar soluciones.</t>
  </si>
  <si>
    <t>El acta y la lista de asistencia se encuentran en los archivos en la Dirección Local de Educación y por motivos de aislamiento social no puedo anexar.</t>
  </si>
  <si>
    <t>Se llevó a cabo la primera reunión de rectores de colegios privados el 19 de febrero en el Club AMEVEA Vía Suba ¿ Corpas,  en la cual se desarrollaron temas relacionados con la Inclusión y Formatos de avances PEI, Calendario Escolar, Gobierno Escolar y Elección de Personeros y Cabildantes.</t>
  </si>
  <si>
    <t>El desplazamiento de los rectores por el Paro Camionero fue lento y los rectores delegan personas para asistir que a veces no corresponden con las personas que deben recibir la información para ser socializada.</t>
  </si>
  <si>
    <t>Para la próxima reunión hacer énfasis en la importancia de las temáticas propuestas y en que ésta debe ser divulgada a las personas de las instituciones que se relacionan con las mismas.</t>
  </si>
  <si>
    <t>Informe de la cantidad de PQRS recibidos por el aplicativo Bogotá Te Escucha, con información del respectivo reparto a los funcionarios. Listado de solicitudes recibidas por el aplicativo SIGA con información del respectivo reparto a los funcionarios.</t>
  </si>
  <si>
    <t>Reparto oportuno de 213 PQRS a través del aplicativo Bogotá Te Escucha, a los funcionarios de la Dirección Local, de las cuales a corte del presente informe, estaban 45 gestionándose y 1055 solicitudes a través del aplicativo SIGA entre entradas e internos.</t>
  </si>
  <si>
    <t>En Bogotá Te Escucha, se evidencio que las personas encargadas de realizar las asignaciones no aseguran el total de la información para atender la solicitud haciendo necesario solicitar ampliaciones de tiempo para poder responder. Por adecuaciones en la DLE, la ubicación del digiturno no es visible al usuario. Adicionalmente, en algunos casos asignan requerimientos que no corresponden a la localidad.</t>
  </si>
  <si>
    <t>Solicitud de información complementaria para resolver las inquietudes de los ciudadanos. Seguimiento semanal a las solicitudes informando a los profesionales encargados evitando que se presenten vencimiento en los tiempos de respuesta. Apoyar el llamado de los usuarios ya que ellos no pueden ver el turno asignado en la pantalla.</t>
  </si>
  <si>
    <t>Listados de asistencias, ya que al no ser la Dirección Local la secretaria técnica no siempre facilita el acta. Se envía una muestra de las actas, y las demás reposan en medio magnético del funcionario a cargo de los espacios.</t>
  </si>
  <si>
    <t>Hemos logrado participar de todos los consejos y redes que se convocaron para este trimestre, se participó de 4 consejos y redes, informando que si se están asignando cupos, cuando se tiene disponibilidad en Suba y sino en localidades como Usaquén, Engativá y Barrios Unidos.</t>
  </si>
  <si>
    <t>No se realizaron todos los consejos y redes debido a que la contratación en las demás entidades ha sido muy demorada; seguida por la emergencia sanitaria a causa del COVID 19.</t>
  </si>
  <si>
    <t>Contratación de todos los contratista y uso de las tecnologías con el fin de poder realizar las diferentes reuniones.</t>
  </si>
  <si>
    <t>Las evidencias se encuentran relacionadas en una base en formato Excel, la cual se guarda en la carpeta de escritorio denominada JUAN CAMILO RUIZ, la cual se encuentra guardada en los archivos digitales del equipo de cómputo asignado para el área jurídica en la Dirección Local de Educación, a la cual no se puede acceder por encontrarnos laborando en el formato de teletrabajo.</t>
  </si>
  <si>
    <t xml:space="preserve">Se proyectaron 43 actos administrativos referentes a la prestación del servicio educativo, en su mayoría, tramites que surten el procedimiento ante el Equipo de Supervisión de la DLE y un número de recursos que realizan los particulares.18 respuestas e informes de cumplimiento a las diferentes acciones de tutela interpuestas con ocasión a la prestación del servicio educativo.  </t>
  </si>
  <si>
    <t xml:space="preserve">La oferta educativa de educación formal y no formal que se presta en la Localidad de Suba, es bastante amplia; por ende, la demanda de los particulares que requieren diferentes trámites administrativos, supera considerablemente la capacidad del área jurídica, procurando que la respuesta de la administración se realice (no en todos los casos), por fuera de los términos establecidos. </t>
  </si>
  <si>
    <t>Apoyarse en el equipo de trabajo (secretarios y Equipo de Inspección y Vigilancia) para encontrar mecanismos que permitan un mejor uso de las herramientas y minimizar errores de forma (involuntarios) de los actos administrativos, disminuyendo algunos trámites ante el área jurídica, como por ejemplo recursos de reposición por errores de digitación o solicitudes por corrección de datos (que no cambian el sentido de la actuación administrativa).</t>
  </si>
  <si>
    <t>Actas de reunión de estos espacios junto con los listados de asistencia.</t>
  </si>
  <si>
    <t>Para este trimestre se convocaron 1 reunión de rectores oficiales, 2 de coordinadores, 2 de administrativos, 1 de orientadores, los demás estamentos no se convocaron, y son la mesa de estudiantes de PPMMCC, sector productivo y egresados, dentro de los temas tratados estuvo proceso de contratación SECOP, Cobertura estado de matrícula 2020, Educación Media y Salud ocupacional de los administrativos, todos estos ofrecen aportes importantes para la f</t>
  </si>
  <si>
    <t>No ha sido posible convocar los estamentos de PPMMCC, egresados, sector productivo, estudiantes y docentes ya que no se han elegido los representantes debido a la emergencia por el COVID 19.</t>
  </si>
  <si>
    <t>Se convocarán estos estamentos a través de los colegios para reunirse virtualmente, ya que hay temas muy importantes por abordar.</t>
  </si>
  <si>
    <t>Actas de visitas, Publicaciones en Plataformas de SECOP I y II, Oficios de Remisión Documental, Correos para solicitud y envío de documentación firmada y de soporte para la gestión de los pagos, Documentos en archivos digitales y Base de datos actualizada.</t>
  </si>
  <si>
    <t>Visita a las 12 plantas físicas arrendadas, verificando el estado de estas y requiriendo las pendientes de realizar. Se gestionaron 20 pagos mensuales ante la SED y se gestionaron 8 Actas de Entrega y Recibo, Terminación e Inicio de contratos nuevos de arrendamiento. Remisión documental para inserción en expediente de 129 documentos.Se realizaron 20 publicaciones en la plataforma SECOP II y se enviaron para publicación 14 de la plataforma SECOP I</t>
  </si>
  <si>
    <t>Hubo repetición en procesos por el cambio de Director Local en 4 ocasiones, lo que impidió el pago oportuno a los contratistas, generando un malestar general.</t>
  </si>
  <si>
    <t>El nombramiento definitivo del Director Local ha permitido mejorar los tiempos de gestión de pagos.</t>
  </si>
  <si>
    <t>Correos y Bases de Datos actualizadas.</t>
  </si>
  <si>
    <t>POA, acompañamiento y aprobación de los planes Operativos anuales de las instituciones actualización del POA de la Dirección Local de Educación de Suba.  Mapa de Riesgos, seguimiento en el cierre de los Mapas institucionales del 2019. Acompañamiento al nivel central en la asistencia de las instituciones a la capacitación sobre la elaboración del Mapa 2020. Actualización de las Base de datos.</t>
  </si>
  <si>
    <t>No se logró la asistencia a la capacitación sobre la elaboración del Mapa 2020 a causa del aislamiento forzado.</t>
  </si>
  <si>
    <t>Establecer estrategias junto con la Dirección de Planeación, para que todas las instituciones reciban la capacitación y logren tener el Mapa actualizado 2020.</t>
  </si>
  <si>
    <t>Consulta reporte del sistema DIGITURNO, planillas de atención de cobertura, consulta sistema SIGA</t>
  </si>
  <si>
    <t>Según estadísticas del sistema DIGITURNO de la SED, se atendió a un total de 20.027 acudientes, de los cuales 16.714 son en relación con matrículas escolares y/o cobertura, 3.263 son en relación con novedades de movilidad escolar y 50 son en relación con formalización de beneficios. Adicionalmente, se recibieron y atendieron todos los derechos de petición relacionados con solicitud de cupos escolares.</t>
  </si>
  <si>
    <t>Se presentaron varios inconvenientes con la plataforma de matrículas SIMAT y con el aplicativo DIGITURNO, afectando la adecuada y oportuna atención de los acudientes a la DLE. La demanda supera ampliamente la oferta de cupos escolares.No se cuenta con un auxiliar administrativo de planta, en el desarrollo del proceso.</t>
  </si>
  <si>
    <t>Se reportan las fallas generadas en los aplicativos SIMAT y DIGITURNO, para su verificación y ajustes a que haya lugar. Se solicita la asignación de un auxiliar administrativo de planta para apoyar el proceso.</t>
  </si>
  <si>
    <t>Correos a la Oficina de Personal de solicitud de cubrimiento de vacantes, trámite de Docentes sin asignación académica. Aplicativo EDEL, y/o Cuadro Excel con el consolidado de las evaluaciones radicadas por las IED y la DLE de suba. Archivo físico de las quejas instauradas. Correos y oficios  remisorios de Horas extras a la oficina de Nómina. Correos remisorios de notificaciones a la Oficina de Archivo. Algunas evidencias se encuentran en la DLE.</t>
  </si>
  <si>
    <t>Entrega de Docentes sin asignación académica, solicitudes de cubrimiento de vacantes, Evaluación de Desempeño Laboral de  los funcionarios de carrera  de las IED y de la D.L.E de Suba, se reciben el  100% de las quejas radicadasl, por presunto acoso laboral. Trámite, ante la Nómina, del 100% de horas extras devueltas del último periodo año 2019. Notificación presencialmente  al 80% de los Docentes y administrativos de Suba.</t>
  </si>
  <si>
    <t>Falta de oportunidad en el cubrimiento de vacantes, El aplicativo ELD presenta dificultades en cargue de información y por desconocimiento de los evaluadores y/o evaluados. No se ha podido constituir el CCCLL de Suba a 31 de marzo de 2020, debido a varios inconvenientes: 4 directores locales, insuficientes postulados, no se ha realizado el trámite establecido para intervenir quejas por presunto acoso laboral. Devoluciones de OP por inf. errada.</t>
  </si>
  <si>
    <t>Mecanismo de cubrimiento más eficiente y efectivo. Solicitar que se ajuste el aplicativo EDL. Conformar con carácter Urgente el Comité de Convivencia y Conciliación laboral de Suba. Establecer estrategias de cero error en la información registrada en las OP.</t>
  </si>
  <si>
    <t>INFORME</t>
  </si>
  <si>
    <t xml:space="preserve">Se obtuvo un beneficio en doble vía, entre las Instituciones Educativas y la Dirección Local de Educación, en cuanto se conocieron detalladamente unas actividades y otras se alimentaron lo cual permitió realizar ajustes a las actividades. Igualmente se obtuvo una participación activa de los funcionarios de la Dirección Local en la construcción del Plan Operativo Anual para el presente año.  </t>
  </si>
  <si>
    <t>En la última parte del trimestre, se presentaron dificultades debido a la pandemia que se evidencia a nivel mundial, lo cual afectó parcialmente el buen funcionamiento de algunas actividades.</t>
  </si>
  <si>
    <t>Los inconvenientes presentados, fueron solucionados a través de la atención virtual y la implementación de actividades novedosas como el tele trabajo, el uso de los diferentes medios de comunicación como algunas redes sociales, correo electrónico y las diferentes herramientas establecidas por la SED.</t>
  </si>
  <si>
    <t>Se participó en forma activa y en representación de la SED en 6 mesas estamentales y 15 espacios intersectoriales</t>
  </si>
  <si>
    <t>El cambio de Administración Distrital, generalmente conlleva cambios en las políticas y demás actividades correspondientes a los espacios de participación, lo cual contribuyó a retrasar planes y programas territoriales. Igual situación se presentó con la cuarentena obligatoria</t>
  </si>
  <si>
    <t xml:space="preserve">Soluciones que se han dado a través del uso de la tecnología, adaptando el funcionamiento físico de las mesas estamentales y los espacios intersectoriales a reuniones virtuales.  </t>
  </si>
  <si>
    <t xml:space="preserve">Se garantizó el derecho fundamental a la educación a 12245 menores, se atendieron 907 padres de familia a través del digiturno.  </t>
  </si>
  <si>
    <t xml:space="preserve">Fallas en el aplicativo de agendamiento citas, plataforma de la SED, Fallas del SIMAT. Asignaciones erradas, demora en la atención de padres. </t>
  </si>
  <si>
    <t>Se propuso a la Dirección de Cobertura, que la Dirección Local y Colegios oficiales atendieran a los padres de familia sin agenda, con el fin de no afectar la prestación del derecho a la educación</t>
  </si>
  <si>
    <t>REPORTE</t>
  </si>
  <si>
    <t xml:space="preserve">A pesar de las dificultades presentadas por la pandemia se pudo realizar con éxito más del 88% de las evaluaciones de forma correcta.  </t>
  </si>
  <si>
    <t xml:space="preserve">Se presentaron algunos errores en los formatos físicos de la evaluación del desempeño correspondientes al periodo 2019 -2020 y en la concertación de objetivos, los cuales fueron corregidos oportunamente, pero debido al aislamiento social obligatorio causado por la emergencia de salud pública, lo cual impidió hacer entrega en la Oficina de Personal. </t>
  </si>
  <si>
    <t>Se reportó a la Oficina de Personal el estado en que se encontraba cada formato a través del escrito radicado con el Número I-2020-30035 del 31 de marzo del año en curso, mientras se autoriza por parte de las autoridades competentes el regreso a la normalidad social.</t>
  </si>
  <si>
    <t>Esta actividad está programada para realizarse en el tercer trimestre del presente año.</t>
  </si>
  <si>
    <t xml:space="preserve">Se atendieron en forma oportuna y de acuerdo con los términos de ley, la gran cantidad de PQRS allegadas a la Dirección Local de Educación, además de adecuarse a nuevas formas de trabajo.  </t>
  </si>
  <si>
    <t>No poder asistir a la Dirección Local de Educación a prestar el servicio a la comunidad educativa, al final del trimestre debido a la pandemia.</t>
  </si>
  <si>
    <t xml:space="preserve">Atender a la comunidad educativa utilizando las herramientas tecnológicas implementadas por la SED, a través del Tele trabajo._x000D_
_x000D_
</t>
  </si>
  <si>
    <t xml:space="preserve">Se realizó el 100% del reporte de Horas Extras a la Oficina de Nómina, de conformidad con los términos establecidos, lo que conllevó a que el pago a los docentes que prestaron el servicio, fuera en forma oportuna, a pesar de las dificultades causadas por el aislamiento social. </t>
  </si>
  <si>
    <t xml:space="preserve">Imposibilidad de realizar entrega de los documentos físicos en la Oficina de Nómina según lo establecido en el proceso debido al aislamiento social obligatorio causado por la emergencia de salud pública.  </t>
  </si>
  <si>
    <t>Atendiendo las directrices establecidas por la Oficina de Nómina y atendiendo la situación de emergencia y cuarentena en la que nos encontramos, se envió la información en forma digital a través del correo de la Directora Local, con los archivos soporte en Excel, quedando pendiente la entrega para cuando las condiciones de emergencia sanitaria se hayan superado, de conformidad con lo que ordenen las autoridades competentes.</t>
  </si>
  <si>
    <t>Actas de reunión. Se encuentran en el servidor Comun: Planeacion/ POA/ Teusaquillo /POA 2020/ Actv07</t>
  </si>
  <si>
    <t>Articulamos acciones en 16 reuniones con entidades de la localidad, se abordaron temas de participación para incidir en la construcción del Plan de Desarrollo Local, _x000D_
intervenciones que son requeridas por los colegios: maternidad y paternidad temprana, salud mental y prevención de sustancias psicoactivas.</t>
  </si>
  <si>
    <t>Sistema de Matrículas SIMAT, cuadro en excel, oficios y actas, ubicados en Comun/ Planeación/ POA/Teusaquillo/POA2020/ Act01_x000D_
Oficio Primera Auditoría I-2020-23056 del 4 de marzo de 2020.</t>
  </si>
  <si>
    <t>Entrega mediante oficio a la Oficina de Personal evaluaciones del desempeño laboral.</t>
  </si>
  <si>
    <t xml:space="preserve">Estas dificultades son externas a la Secretaria y para dar solución a los casos puntuales fueron reportados a la Comisión Nacional del Servicio Civil para su gestión. </t>
  </si>
  <si>
    <t>Cuadro en excel de asignaciones, ubicado en Común:/ Planeación/POA/ Teusaquillo/ POA2020/ Act05</t>
  </si>
  <si>
    <t xml:space="preserve">Este trimestre logramos dar trámite a 88 solicitudes de la comunidad educativa por concepto de: Consultas y conceptos 4, Gobierno Escolar 20, Legalizaciones 9, Quejas 40, tutelas y autos 1 y Certificaciones 14._x000D_
</t>
  </si>
  <si>
    <t>No se presentaron.</t>
  </si>
  <si>
    <t>Durante el trimestre se prestaron carpetas y se archivaron los folios respectivos de acuerdo con las tablas de retención documental. Se realiza atención, préstamo y consulta permanente de las carpetas del archivo, se continúa recibiendo el día 5 de cada mes la documentación de las diferentes área de la DLE</t>
  </si>
  <si>
    <t>Cuadro en excel de la Planta actualizada y reporte de los movimientos y cubrimientos de docentes. Ubicado en Comun:  Planeacion/ POA/ Teusaquillo/ POA2020/ Actv10</t>
  </si>
  <si>
    <t>Seguimiento oportuno para el cubrimiento de 14 vacantes: Por comisión 2, incapacidad 2, jornada 3, licencias 2, permiso sindical 1, retiro 2, vacaciones 1 y traslado 1. Solicitud de información de los procesos de cubrimiento ante la Oficina de Personal. Planta de la localidad actualizada.</t>
  </si>
  <si>
    <t>Actas de reunión. Ubicadas en Común: /Planeacion /POA /Teusaquillo/ _x000D_
POA2020/ Act06</t>
  </si>
  <si>
    <t xml:space="preserve">Convocamos 2 reuniones con rectores de colegios oficiales. Los temas abordados fueron los procesos de Talento Humano (traslados, comisiones, cubrimiento vacantes, reubicaciones, horas extras, evaluación del desempeño), Cobertura proceso de matrículas, conformación gobierno escolar), Plan Sectorial ¿La Educación en primer lugar"_x000D_
</t>
  </si>
  <si>
    <t>No se pudo realizar la reunión de enero con rectores de colegios oficiales por tener incapacidad la rectora del Colegio Palermo, y no se había designado rector en encargo.</t>
  </si>
  <si>
    <t>El Director Local estuvo acompañando los procesos en los colegios distritales todo el tiempo.</t>
  </si>
  <si>
    <t>Actas de reunión. Se encuentran en el servidor carpeta COMUN/  Planeación /POA/ Teusaquillo/POA2020/ Act08</t>
  </si>
  <si>
    <t>Realizamos 4 reuniones con rectores y orientadores. Empoderamiento por parte de orientadores ya se tiene planteado el plan de acción y temas a tratar durante este año con el apoyo de otras entidades locales.</t>
  </si>
  <si>
    <t xml:space="preserve">Falta de información de la conformación del Gobierno escolar de cada uno de los colegios de la localidad, ya que estos representantes son los que deben ser _x000D_
convocados a las mesas estamentales, se espera iniciar los espacios de participación educativa en el mes de abril, una vez contemos con la información para dar respuesta al Decreto 293 del 2008. </t>
  </si>
  <si>
    <t>Se realizó la solicitud a los rectores, de la conformación de los diferentes estamentos de la comunidad educativa, para convocarlos y generar en ellos el compromiso de participar activa y continuamente en las mesas estamentales propiciadas y lideradas por la DLE.</t>
  </si>
  <si>
    <t>A la fecha no se han realizado actos administrativos.</t>
  </si>
  <si>
    <t>La Dirección Local de Educación no tiene asignado profesional jurídico.</t>
  </si>
  <si>
    <t>Se ha realizado el requerimiento al nivel central.</t>
  </si>
  <si>
    <t xml:space="preserve"> Reporte SIGA correspondencia. Cuadro en excel ubicado en Comun/  Planeacion/ POA/ChTeusaquillo /POA 2020/ Act04_x000D_
</t>
  </si>
  <si>
    <t xml:space="preserve">Durante el trimestre se recibieron 317 comunicaciones por parte de la comunidad educativa radicando y direccionándolas a las dependencias correspondientes de la DLE, así: 28 Director Local, 18 Talento Humano, 134 supervisión, 37 atención al ciudadano, 66 secretario DLE, 1 planeación, 6 participación y 27 cobertura y movilidad. Se hace seguimiento permanente al SIGA de todos los servidores de la DLE. </t>
  </si>
  <si>
    <t>SIGA, cuadros de registros, carpetas físicas y electrónicas, correos institucionales, correos personales, Sistema de Gestión de Peticiones de la Alcaldía, cuadros de registro de tareas.</t>
  </si>
  <si>
    <t>Participación en 3 reuniones con rectores de IED, 2 reuniones de colegios privados, 1 encuentro con directivos sobre Planes Escolares de Gestión del Riesgo, 8 visitas a colegios para orientar el trabajo en casa, numerosas quejas atendidas y solicitudes relacionadas con creación de IETDH, registro de programas, certificaciones de colegios cerrados, asuntos académicos y de convivencia de los colegios, en total 97 actuaciones.</t>
  </si>
  <si>
    <t>El formato de Peticiones de la Alcaldía es dispendioso, poco práctico y muy costoso porque toca imprimir varias hojas para ver los datos de la queja. Los colegios se demoran en responder las quejas lo que ocasiona retardos en la subida de la respuesta definitiva al sistema.</t>
  </si>
  <si>
    <t>Solicitar a la Secretaría General el diseño de un formato más sencillo. Modificar el procedimiento para que las quejas sean respondidas directamente por las instituciones educativas y seguir insistiendo a los colegios para que den respuesta oportuna a los requerimientos.</t>
  </si>
  <si>
    <t>Sistema Integrado de Gestión Documental y Archivo (SIGA)</t>
  </si>
  <si>
    <t>Se dio tramite oportuno a las solicitudes realizadas por los colegios oficiales de la localidad, las instituciones y la ciudadanía en general, respetando los tiempos requeridos por la SED y la Oficina de Atención al ciudadano.</t>
  </si>
  <si>
    <t>Está pendiente articular las directrices de apoyo a la gestión de las instituciones educativas con la estructura general de la SED.</t>
  </si>
  <si>
    <t>Garantizar el nivel de oportunidad al momento de recibir y entregar documentos a las distintas dependencias,  verificando que se respondan dentro de los tiempos establecidos.</t>
  </si>
  <si>
    <t>Actas y listados de asistencia de las reuniones.</t>
  </si>
  <si>
    <t xml:space="preserve">Articulación inicial con los nuevos delegados a los espacios de coordinación del gobierno local tales como el Consejo de Seguridad, la Unidad de Apoyo Técnico y la Comisión Intersectorial de Participación. </t>
  </si>
  <si>
    <t>Falta de personal contratado para el manejo de las secretarías técnicas en los espacios de coordinación local, cancelación y/o aplazamiento de reuniones por la contingencia del COVID-19.</t>
  </si>
  <si>
    <t>Adelanto de reuniones virtuales por plataformas de conferencia para avanzar en los espacios de participación.</t>
  </si>
  <si>
    <t>Horas Extras remitidas a nivel central para trámites pertinentes, radicados SIGA  I-2020-19345; I-29481.</t>
  </si>
  <si>
    <t>El porcentaje de órdenes de pago entregadas es de 96.6%, mientras que el número de devoluciones es del 3.4% para la localidad de Los Mártires, durante el periodo se atendieron 690 órdenes.</t>
  </si>
  <si>
    <t>Las demoras en el reconocimiento de Horas Extras se relacionan con los errores en la radicación de las mismas órdenes, por parte del personal administrativo de los Colegios Oficiales.</t>
  </si>
  <si>
    <t xml:space="preserve">Revisión previa de las órdenes de pago de horas extras desde el área de talento humano, antes de la radicación a nivel central, disminuyendo considerablemente las posibles devoluciones por parte de la Oficina de Nómina. </t>
  </si>
  <si>
    <t>SIGA, Cuadros de Registros y carpetas físicas y electrónicas, correos institucionales, correos personales,  cuadros de registro de tareas.</t>
  </si>
  <si>
    <t>Emisión de 1 concepto de negación de registro de programa de ETDH,  28 calendarios académicos revisados, 15 reportes de elección de personeros y otros representantes estudiantiles revisados, 23 salidas pedagógicas revisadas, 4 valoraciones de cambios de rector de colegios privados, 2 manuales de convivencia revisados, 1 Sistema Institucional de Evaluación de los Estudiantes - SIEE revisado.</t>
  </si>
  <si>
    <t>Debido a la emergencia derivada del COVID-19, se tuvo que suspender un (1) proceso de legalización de registro de programas de ETDH. Debido a la limitación de funcionarios de inspección y vigilancia, no hay el suficiente tiempo para evaluar a las instituciones educativas y para realizar seguimiento continuo en territorio.</t>
  </si>
  <si>
    <t>Implementar la comunicación a través de medios digitales con los compañeros de equipo y con los colegios. Se suspendieron términos del proceso de registro.</t>
  </si>
  <si>
    <t>Acta y listas de asistencia de las reuniones adelantadas en el periodo.</t>
  </si>
  <si>
    <t xml:space="preserve">Articulación sectorial e interinstitucional con las diferentes instancias del gobierno local y los colegios de la localidad, con el fin de implementar acciones de beneficio para la comunidad educativa. </t>
  </si>
  <si>
    <t>Tiempos y cruces de agendas para hacer presencia en los diferentes espacios de participación, baja convocatoria en algunas mesas estamentales del sector educación, todo lo anterior sumado al aislamiento obligatorio generado por el COVID-19.</t>
  </si>
  <si>
    <t>Se consolidó base de datos de participantes en las mesas estamentales por parte de los colegios y se articuló la realización de reuniones virtuales.</t>
  </si>
  <si>
    <t>La presente actividad se desarrollará en el tercer trimestre del año, motivo por el cual no se encuentran evidencias para este corte.</t>
  </si>
  <si>
    <t>Herramienta SIMAT.</t>
  </si>
  <si>
    <t>Atención a la comunidad educativa que solicita cupos y otros movimientos en los colegios oficiales de la localidad Los Mártires, se realizó un número de 1457 actuaciones durante el corte del periodo.</t>
  </si>
  <si>
    <t>Para el periodo comprendido entre el 01/01/2020 y el 31/03/2020 no se presentaron dificultades.</t>
  </si>
  <si>
    <t>Dado que para este primer periodo no se presentaron dificultades, tampoco se presentaron medidas correctivas.</t>
  </si>
  <si>
    <t>Evaluaciones de desempeño realizadas y remitidas a nivel central con los siguientes SIGA: I-2020-7889; I-2020-24022; I-2020-22876</t>
  </si>
  <si>
    <t>En las Evaluaciones de Desempeño Laboral del Personal Administrativo (EDL), se presentaron algunas dificultades dado que el aplicativo tuvo intervalos en lo que no funcionó, esta aplicativo es administrado por la Comisión Nacional del Servicio Civil (CNSC)</t>
  </si>
  <si>
    <t>Se realiza seguimiento a la respuesta que emita la CNSC, y de esta manera evitar demoras en esta etapa del proceso. Se gestionó el registro de las evaluaciones de desempeño laboral de los funcionarios administrativos de las IED de la  Localidad de Los Mártires.</t>
  </si>
  <si>
    <t xml:space="preserve">Los POA aprobados del nivel local e institucionales </t>
  </si>
  <si>
    <t xml:space="preserve">Aprobación del POA de la Dirección Local por parte de la Dirección General de Educación y Colegios Distritales y del POA de las IED por parte de la Dirección Local de Los Mártires. </t>
  </si>
  <si>
    <t xml:space="preserve">No se presentaron dificultades con el desarrollo de esta actividad para el periodo del primer trimestre 2020. </t>
  </si>
  <si>
    <t>Se ha mantenido comunicación con los profesionales de la Dirección General de Educación y Colegios Distritales, con la profesional de la Oficina Asesora de Planeación y con el profesional de la Oficina de Control Interno para evitar dificultades.</t>
  </si>
  <si>
    <t>Carpetas Archivo FUT</t>
  </si>
  <si>
    <t>Se efectúa la  funcion del archivo asi: Préstamo de carpetas a las diferentes dependencias control y archivo en insertar documentacion en estas estar pendiente del buen  funcionamiento del area en mencion salvaguar dicha informacion acumulada.</t>
  </si>
  <si>
    <t xml:space="preserve">Ninguna </t>
  </si>
  <si>
    <t>Actas - Listados de asistencia</t>
  </si>
  <si>
    <t xml:space="preserve">Se socializó con rectores y rectoras tanto de colegios oficiales como privados   y con los administrativos de la DEL los lineamientos generales en el proceso de armonizacón  de la nueva administración, asi mismo socalización de las acciones en el marco de la Contingencia COVID19. _x000D_
</t>
  </si>
  <si>
    <t>Bases de datos, correos electrónicos de entrada y salida con las instituciones y nivel central. ( Correos electrónicos: Recibidos 315 - Enviados 171 )</t>
  </si>
  <si>
    <t xml:space="preserve">Para el caso de validar las novedades se alcanzó el cubrimiento total de las novedades, necesidades y vacantes de la localidad, tanto de la planta administrativa como docente,  gracias a un trabajo conjunto con la Oficina de Personal  la Dirección de Talento Humano y la Dirección Local, manteniendo actualizadas semanalmente las bases de datos de docentes y administrativos,  como también  para los aplicativos de cubrimiento de necesidades  APLICA </t>
  </si>
  <si>
    <t>Dificultad en el cubrimiento de vacantes en el proyecto Volver a la Escuela que por cuestiones procedimentales de la Dirección de Inclusión, conlleva a dicha demora, Algunas incapacidades no son cubiertas a tiempo._x000D_
Para el tema de Evaluación del Deesempeño del periodo 2020-2021,en la fijación de compromiso se ha tenido un soporte aceptable desde las mesas de ayudas tanto de la Secretaría de Educación como de la CNSC. (SOPORTESEDEL)</t>
  </si>
  <si>
    <t>Seguimiento del Director-Profesional de Talento Humano ante la Dirección de Inclusión, que se vió afectado por la presentación del estado de emergencia a finales del mes de marzo. _x000D_
Para el tema del no cubrimiento de algunas incapacidades, desafotunadamente no es un tema dependiente de la entidad , sino de un tema normativo.</t>
  </si>
  <si>
    <t>Reporte de resoluciones emitidas trimestralmente</t>
  </si>
  <si>
    <t>Revisión de vigencia de programas de los Centros de Enseñanza Automovilística y creación de base de datos.</t>
  </si>
  <si>
    <t>Falta de cumplimiento de requisitos legales,  por parte de la instituciones educativas.</t>
  </si>
  <si>
    <t xml:space="preserve">Se inició trabajo en conjunto con el Equipo Local de Inspección y Vigilancia, para revisar que cada institución educativa cumpla con los requisitos legales.  </t>
  </si>
  <si>
    <t>Actas y Listado de asistencia</t>
  </si>
  <si>
    <t>Se aprobó por unanimidad el Plan de Acción del Comité Ambiental Local Antonio Nariño. Se ha estado articulando con todas las instancias locales de participación, apoyando las iniciativas, acciones y programas que tienen como propósito fortalecer la política publica educativa de la localidad.</t>
  </si>
  <si>
    <t>No se ha podido avanzar en la construcción de  los planes de acción de todos los comités y mesas interlocales por falta de los delegados de las instituciones para completar el quorum. Como consecuencia de las accciones de mitigación del COVID-19 se suspendieron y/o cancelaron varias reuniones.</t>
  </si>
  <si>
    <t>Contar con los delegados institucionales para la construcción de los planes de acción de los comités y mesas locales  para iniciar la articulación interinstitucional. Adoptar como instrumentos de trabajo, las aplicaciones virtuales para reuniones de trabajo.</t>
  </si>
  <si>
    <t>Aplicativo SIMAT, Archivo en Excell y PDF._x000D_
Relacionado de la siguiente manera:_x000D_
Consulta de alumnos 83, Cupos de Rectores 18, Novedades 13, Nueva Inscripción 1299, Traer estudiante 44.</t>
  </si>
  <si>
    <t>Se logró la atención total a la comunidad educativa que solicita cupos y otros movimientos en los colegios oficiales de la localidad Antonio Nariño.</t>
  </si>
  <si>
    <t>Aplicativos: Bogotá Te Escucha - SIGA - Outlook</t>
  </si>
  <si>
    <t xml:space="preserve">Se realizo de manera oportuna el seguimiento a la correspondencia fisica y electronica. Se atendio; 1804 correos electronicos  (Entrada 997, Enviados 807) 22 solicitudes de Bogotá Te Escucha y 539 correspondencia SIGA (E-208, S-234, I-97 ) .lo que nos da  como logro el 100% de oportunidad en la correspondencia. </t>
  </si>
  <si>
    <t>Requerimientos tramitados.Planilla de control del ingreso de la correspondencia al EIV. Oficios de tramite y respuesta elaborados y comunicados a los peticionarios. Documentos digitalizados en el sistema SIGA.  Actas de reuniones realizadas por el EIV. Planilla de asistencia y participación de rectores de instituciones publicas y privadas. Planilla  de asesorias personalizadas y telefonicas a los peticionarios. Actas de visita a instituciones. O</t>
  </si>
  <si>
    <t>Se respondió a126 requerimientos tramitados dentro de los términos de Ley.  Atención y asesoría a inquietuades presentadas por la  comunidad en general.   Procesos de legalizacion finalizados con expedición de acto administrativo.</t>
  </si>
  <si>
    <t>Algunas instituciones no cumplen con la totalidad de requistos exigidos por norma, retrasando el procedimiento  de legalizacion contemplados por la SED.  Demora en los tiempos de respuesta de las instituciones para resolver de fondo quejas y peticiones</t>
  </si>
  <si>
    <t>Requerimiento a las instituciones en el marco del CPACA, Ley 1437 de 2011</t>
  </si>
  <si>
    <t xml:space="preserve">*Archivo magnético carpeta COMÚN de la D.L.E. -  Área de Supervisión_x000D_
*Medio físico archivo en la D.L.E._x000D_
*SHAREPOINT /ACTIVIDAD 5_x000D_
</t>
  </si>
  <si>
    <t xml:space="preserve">Se dio respuesta al 100% de las solicitudes, tramites, y requerimientos de manera oportuna por parte del equipo de supervisión de la D.L.E. Además, los procesos de atención al ciudadano para los respectivos trámites entregando la información pertinente y eficaz.  </t>
  </si>
  <si>
    <t>El servicio de correspondencia de la SED emitió una directriz en la cual el proceso había sufrido una modificación y no informaron a tiempo, lo que surgió devoluciones de respuestas y no se sabía el por qué, sin embargo, el grupo implementó estrategias para dar cumplimiento para que llegaran las respuestas en los tiempos. Además, en las dos últimas semanas de marzo, por el tema de la emergencia sanitaria se dificultó el acceso a los aplicativos.</t>
  </si>
  <si>
    <t xml:space="preserve">* Solicitar permiso al director para ingresar a la D.L.E. y recoger la información que se requería para surtir los procesos propios del área de supervisión_x000D_
* Se viene manejando la información de manera digital_x000D_
</t>
  </si>
  <si>
    <t xml:space="preserve">Archivo digital en carpeta COMÚN de la D.L.E. _x000D_
SHAREPOINT/ACTIVIDAD 8_x000D_
</t>
  </si>
  <si>
    <t xml:space="preserve">Se logró en la mesa estamental de rectores de colegios distritales, promover la mesa técnica de Entornos Escolares, que tiene como objetivo entregar entornos protectores y seguros para los estudiantes, al interior y fuera del establecimiento educativo que refleja el tema de convivencia escolar. La D.L.E. diseñó un instrumento de recolección de información sobre las problemáticas de cada colegio, para ser socializada con las entidades competentes </t>
  </si>
  <si>
    <t>La reunión de la mesa técnica de Entornos Escolares se aplazó, puesto que inició la contingencia por la emergencia sanitaria COVID-19, sin embargo, se tiene prevista para la tercera semana del mes de abril del presente año.</t>
  </si>
  <si>
    <t>Crear grupo de WhatsApp con las entidades competentes para la realización de la mesa técnica y los respectivos seguimiento a los compromisos adquiridos.</t>
  </si>
  <si>
    <t>Actas de cda reunión con los listados de asistencia/COMÚN /SHAREPOINT ACTIVIDAD 3</t>
  </si>
  <si>
    <t>Para el mes de febrero se obtuvo un porcentaje satisfactorio de participantes a las mesas estamentales, gracias a la convocatoria que la D.L.E. ejerce como Secretaría Técnica, en las cuales logramos elegir representantes a los diferentes estamentos como mesa distrital y Consejo Consultivo Local de Política Educativa. Para el mes de marzo con el cambio de director, se logró las reuniones con la información de sobre las metas y asuntos estrategicos</t>
  </si>
  <si>
    <t>Para el mes de marzo, por la emergencia sanitaria se evidenció que no estábamos preparados para el desarrollo de nuestras tareas desde casa, se dificultó hasta para llegar a algunos acuerdos de cómo se realizarían las reuniones de ahí en adelante. Sin embargo, se ha puesto en marcha a medida que surge la necesidad, implementando acciones para lograr canales de comunicación con los representantes a las mesas y ha servido el chat de WhatsApp.</t>
  </si>
  <si>
    <t xml:space="preserve">Fortalecer canales de comunicación con los representantes a las mesas estamentales. </t>
  </si>
  <si>
    <t>No aplica para este trimestre</t>
  </si>
  <si>
    <t xml:space="preserve">CUADRO EN PDF RESOLUCIONES EN CARPETA COMÚN DE LA D.L.E. PUENTE ARANDA_x000D_
SHAREPOINT ACTIVIDAD 9_x000D_
</t>
  </si>
  <si>
    <t>De acuerdo a las solicitudes que llegan a la D.L.E sobre expedición de dos resoluciones, centro de los términos para su respectivo proceso como instituciones educativas de la localidad.</t>
  </si>
  <si>
    <t>La D.L.E. a la fecha no cuenta con el profesional jurídico, puesto que los procesos que cuentan con el concepto del equipo de supervisión, no se ha podido realizar los actos administrativos para dar continuidad al trámite pertinente.</t>
  </si>
  <si>
    <t>Se ha solicitado en diferentes ocasiones al nivel central la asignación del abogado para la D.L.E.</t>
  </si>
  <si>
    <t>Archivo D.L.E._x000D_
SHAREPOINT/ACTIVIDAD 6</t>
  </si>
  <si>
    <t>Aplicando las TRD actualizadas, con acompañamiento y capacitación que ha brindado la Oficina competente, la Dirección Local de Educación de Puente Aranda tiene el compromiso de cumplir con la actualización del archivo.</t>
  </si>
  <si>
    <t>No contar con los implementos necesarios como perforadora para paquetes grandes, ni cosedora automática, el manipular carpetas con más de 400 folios, retirar ganchos y grapas de paquetes grandes me produce dolor en hombros, codos y manos, poniendo en riesgo mi salud. Tampoco cuento con una escalera de dos pasos para poder bajar las carpetas y cajas de la parte alta del archivador rodante. En varias oportunidades se ha hecho la solicitud.</t>
  </si>
  <si>
    <t>Buscar ayuda en el vigilante y/o utilizar una silla, seguir trabajando con los implementos existentes</t>
  </si>
  <si>
    <t>Carpeta Comn de la DLE /SHAREPOINT ACTIVIDAD 7</t>
  </si>
  <si>
    <t>Se entregó el 100% de las solicitudes recibidas por la plataforma SIGA y en físico a los funcionarios de la DLE para su respectivo tramite y respuesta dentro de los términos establecidos.</t>
  </si>
  <si>
    <t>Por la contingencia del COVID-19 durante el mes de marzo, el servicio de las plataformas de la SED y de conectividad, operaron de manera intermitente, dificultando agilizar el trabajo.</t>
  </si>
  <si>
    <t>Solicitar de manera inmediata soporte técnico</t>
  </si>
  <si>
    <t>1. Registro de Control Comunicación Resoluciones Área Talento Humano _x000D_
2. Registro de Seguimiento Respuesta a Comunicaciones Aplicativo Correspondencia SIGA Área Talento Humano_x000D_
3. SHAREPOINT/ACTIVIDAD 10</t>
  </si>
  <si>
    <t>1.Respuesta a comunicaciones allegadas por medio del aplicativo de correspondencia SIGA Área Talento Humano: Se respondieron las solicitudes allegadas dentro de los términos establecidos. En total se recibieron 61 solicitudes en el período (trimestre): 14 en enero, 28 en febrero y 19 en marzo. _x000D_
2. Comunicación resoluciones allegadas de la Oficina de Personal: Se realizó la comunicación de las resoluciones de manera oportuna, vía e-mail o común</t>
  </si>
  <si>
    <t xml:space="preserve">Cabe resaltar que no es posible reportar la tercera actividad Comunicaciones expedidas por el Área de Talento Humano ya que el archivo correspondiente se encuentra en el PC del Área de Talento Humano de la Dirección Local. (Contingencia COVID-19, Teletrabajo extraordinario). Así mismo Se presentan picos de volumen de información vía correo electrónico y en el aplicativo de correspondencia SIGA que dificulta la respuesta diaria a las solicitudes. </t>
  </si>
  <si>
    <t>Revisar permanentemente el correo electrónico, así como el aplicativo de correspondencia SIGA Área de Talento Humano. Administrar la información del Área de Talento Humano desde la nube para facilitar su consulta. Consolidar la información de las actividades realizadas del Área de Talento Humano a diario</t>
  </si>
  <si>
    <t xml:space="preserve">ACTA Y REGISTRO FOTOGRÁFICO_x000D_
SHAREPOINT/ ACTIVIDAD 1_x000D_
</t>
  </si>
  <si>
    <t>Se realizó acompañamiento a las instituciones educativas en la Jornada Pedagógica con el fin de dar orientaciones para la preparación de estrategias y alternativas de flexibilización curricular para asegurar la atención educativa desde los hogares con los docentes, quienes prepararan todas las actividades para las semanas previendo la suspensión de clases por emergencia sanitaria  COVID-19. Así mismo informando sobre el PAE y movilidad.</t>
  </si>
  <si>
    <t>Por la contingencia, se tenía previsto la visita a otros colegios, pero una vez se reinicie las actividades presenciales, se hará la actividad.</t>
  </si>
  <si>
    <t>Se ha venido realizando reuniones virtuales con los rectores, analizando y verificando las diferentes estrategias para la continuidad del servicio educativo, pese a las dificultades.</t>
  </si>
  <si>
    <t>Vinculación de 665 alumnos nuevos en colegios oficiales de la localidad Rafael Uribe Uribe</t>
  </si>
  <si>
    <t xml:space="preserve">- Garantía del derecho a la educación a los niños y niñas desescolarizada_x000D_
- Se cuenta como segunda evidencia a la vinculación de nuevos estudiantes la base de datos de la auditoria realizada a colegios de la localidad en el primer trimestre. </t>
  </si>
  <si>
    <t>Consolidar 2 bases con la consolidación de trámites de correspondencia</t>
  </si>
  <si>
    <t>Dentro de la base consolidad se registra el trámite de 1117 por parte de los funcionarios de las diferentes áreas de la DLE</t>
  </si>
  <si>
    <t>Base de datos con la consolidación de 2818 docentes de las instituciones educativas de la localidad.</t>
  </si>
  <si>
    <t>Gestión por parte del área de talento humano, para aumentar la planta docente de los 27 colegios oficiales de la localidad.</t>
  </si>
  <si>
    <t xml:space="preserve">Consolidar una base con la información de las respuestas dadas a las solicitudes a través del sistema SDQS. </t>
  </si>
  <si>
    <t>Brindar respuesta a las 58 solicitudes reflejada en la base de datos, de las comunidades educativas, comunidad en general y entidades para el aporte a la garantía de la educación local.</t>
  </si>
  <si>
    <t>Elaboración 24 resoluciones para la legalidad de establecimientos educativos en la localidad de Rafael Uribe Uribe</t>
  </si>
  <si>
    <t>Legalización de instituciones educativas para el acceso a la educación de niños, niñas y adolescentes de la localidad.</t>
  </si>
  <si>
    <t xml:space="preserve">12 actas de participación intersectorial </t>
  </si>
  <si>
    <t>Participar como DLE en los espacios de tomas decisiones local en torno a las políticas públicas Nacional y Distrital, encaminado a la incidencia de las comunidades educativas.</t>
  </si>
  <si>
    <t>Realizar 5 mesas estamentales para fortalecimiento de participación para discusión de la política pública educativa local.</t>
  </si>
  <si>
    <t>Fortalecer los procesos de participación de los estamentos de las comunidades educativas para la toma de decisiones de colegios oficiales y privados en el territorio.</t>
  </si>
  <si>
    <t>Por la contingencia de aislamiento actual de COVID 19 tocó aplazar mesas estamentales programadas.</t>
  </si>
  <si>
    <t>Proponer mesas estamentales de forma virtual</t>
  </si>
  <si>
    <t>5 actas de supervisión de predios en arrendamiento por parte de la SED</t>
  </si>
  <si>
    <t>Verificar el cumplimiento del arrendatario para la garantía del derecho ala educación de los niños, niñas y adolescentes que hacen uso de estos predios.</t>
  </si>
  <si>
    <t xml:space="preserve">Documentación consolidada de 27 gobiernos escolares entre colegios oficiales y privados de la localidad de Rafael Uribe Uribe_x000D_
_x000D_
</t>
  </si>
  <si>
    <t>Identificar la organización interna de participación de las comunidades educativas de los sectores oficial y privado de la localidad de RUU</t>
  </si>
  <si>
    <t>4 actas de reunión: 1correspondiente a mesa de entornos escolares y 3 correspondientes a mesas de trabajo interinstitucional llevadas a cabo en relación al Colegio José María Vargas Vila IED.</t>
  </si>
  <si>
    <t xml:space="preserve">Articulación con instituciones tales como Policía Nacional, Secretaría de Seguridad, Salud, movilidad, SDIS, entre otras, para llevar a cabo acciones tales como acciones de prevención de consumo de SPA, acompañamientos al ingreso y salidas de los colegios, estrategias de formación en seguridad vial,,acuerdos para implementar estrategia Sintonizarte, entre otras._x000D_
</t>
  </si>
  <si>
    <t xml:space="preserve">A causa de la contingencia por el COVID 19,alguns de los acuerdos establecidos con las instituciones educativas, requirieron posponerse. </t>
  </si>
  <si>
    <t>Se solicitó información a las instituciones de los procesos que se encontraban pendientes, para una vez se retomen las clases presenciales, hacer seguimiento a la apertura de espacios para implementación de los mismos.</t>
  </si>
  <si>
    <t>4 actas de reunión de espacios de  participación local.</t>
  </si>
  <si>
    <t xml:space="preserve">Contribuir al sistema Distrital de participación en cumplimento a los lineamientos establecidos en el decreto 293 de 2008, como Secretaría Técnica local para el empoderamiento de los diferentes actores de colegios oficiales y privados, a través de 4 mesas estamentales compuestas por rectores oficiales, rectores privados y coordinadores._x000D_
</t>
  </si>
  <si>
    <t>A causa de la contingencia por el COVID 19 y las recomendaciones brindadas en circulares de evitar reuniones en espacios cerrados, no se pudieron llevar a cabo las mesas de coordinadores y orientadores que estaban programadas para el mes de marzo._x000D_
_x000D_
Demora de los colegios con el envío del registro democrático institucional, lo cual retrasó la consecución de la información en relación a los diversos representantes que deben convocarse,</t>
  </si>
  <si>
    <t>Revisión de la guía de participación, la cual presenta las líneas estratégicas para trabajar en las diversas mesas, y las herramientas virtuales a través de las cuales se pueden llevar a cabo los espacios de participación._x000D_
_x000D_
Contacto telefónico y reiteración de correos electrónicos a los Colegios de la localidad, solicitando el envío de la información actualizada, y se creó una base de datos.</t>
  </si>
  <si>
    <t>Informe del área de talento humano de los 1810 casos atendidos en el proceso de horas extras</t>
  </si>
  <si>
    <t>Reducir los tiempos de consolidación de la información.</t>
  </si>
  <si>
    <t>La emergencia sanitaria surgida por el COVID 19</t>
  </si>
  <si>
    <t>Aumento de la Utilización de herramientas tecnológicas para la adecuada tramitación de las Horas Extras.</t>
  </si>
  <si>
    <t>Informe por parte del área de movilidad donde señala las 1787 solicitudes atendidas.</t>
  </si>
  <si>
    <t xml:space="preserve">Se insiste en el proceso de formalización de los beneficios condicionados del componente de movilidad escolar de manera virtual._x000D_
Se realizó la supervisión operativa de los beneficios a través de visitas a las instituciones educativas, así como reuniones, para la optimización de los beneficios. </t>
  </si>
  <si>
    <t>Se evidencia inconveniente con algunos estudiantes ya que el acudiente no realiza el proceso de inscripción, por ende no se le brinda el beneficio.</t>
  </si>
  <si>
    <t>Se realizan charlas de concientización tanto a los padres de familia, acudientes y colegios, aclarando la importancia de realizar los procedimientos a tiempo y conforme lo indica el manual operativo.</t>
  </si>
  <si>
    <t>103 documentos: 9 corresponden a actos administrativos y 94 corresponden a oficios de respuesta a peticiones y requerimientos.</t>
  </si>
  <si>
    <t>Dar respuesta oportuna a las solicitudes recibidas, realizando los trámites respectivos.</t>
  </si>
  <si>
    <t>Demora en la entrega de insumos para proyectar las respuestas a las peticiones por parte de algunas Instituciones Educativas.</t>
  </si>
  <si>
    <t>Se establece contacto telefónico y se envían correos electrónicos solicitando comedidamente el envío de la información, con el fin de proyectar los documentos y respuestas en los tiempos establecidos.</t>
  </si>
  <si>
    <t>36 carpetas con actas de visita de acompañamiento a los Colegios Oficiales.</t>
  </si>
  <si>
    <t>Desde el inicio del año escolar se contó con la presencia de todo el talento humano del convenio 1834 SED-ICBF-MEN-Compensar (Acompañantes técnicos pedagógicos, agentes educativos, auxiliares pedagógicos, profesionales de apoyo psicosocial y auxiliares de salud y nutrición) acompañando a las 36 IED que cuentan con AIPI  (Atención Integral a la Primera Infancia), cuyo convenio tiene una vigencia hasta el 30 de julio del año 2020.</t>
  </si>
  <si>
    <t>Por motivos relacionados a la emergencia sanitaria las acciones y actividades planeadas inicialmente se han visto sujetas a modificaciones y reprogramaciones en cada una de las IED._x000D_
_x000D_
Por otro lado, es importante mencionar que la IED Minuto de Buenos Aires que en el año anterior se encontraba en Atención Integral este año decidió no continuar en el proyecto avalado por maestras y consejo directivo.</t>
  </si>
  <si>
    <t>Se generaron estrategias de acompañamiento por parte de profesionales de la SED que estuvieron desde el inicio del año escolar, atendiendo inquietudes y situaciones en las IED.</t>
  </si>
  <si>
    <t>Base de datos de los meses de enero, febrero y marzo con los 13964 cupos asignados.</t>
  </si>
  <si>
    <t xml:space="preserve">Garantizar el acceso a la educación en los Colegios Oficiales de la localidad._x000D_
</t>
  </si>
  <si>
    <t>Déficit de cupos en la UPZ Perdomo,_x000D_
Debido a la contingencia del COVID-19, los procesos se atrasan debido a que se notifica  través de correo electrónico  la no asignación de cupos y los padres deben estar pendientes del correo y la página y no todos responden o no tienen acceso fácil a internet.</t>
  </si>
  <si>
    <t xml:space="preserve">Asignación de cupos en Colegios Oficiales de  las localidades de Bosa y Tunjuelito._x000D_
Se espera que en mayo se pueda realizar seguimiento a la asignación de cupos pendientes y dar cumplimiento a las fechas establecidas por parte del nivel central, para retomar los procesos._x000D_
</t>
  </si>
  <si>
    <t>6 actas de reunión de equipo de la Dirección local de Educación Ciudad Bolívar..</t>
  </si>
  <si>
    <t>Discutir sobre los diferentes procesos de las áreas como equipo local, para la planeación y acciones de mejora a los procesos misionales y de apoyo a la gestión de las instituciones educativas, en correspondencia a la estructura de la SED, ejerciendo una función pública transparente y efectiva.</t>
  </si>
  <si>
    <t>Informe del sistema SIGA y SDQS del primer trimestre con el reporte de los 391 radicados.</t>
  </si>
  <si>
    <t xml:space="preserve">Se ha logrado cerrar a tiempo los SDQS y SIGA, aunque la mayoría de las veces en el mismo día de vencimiento._x000D_
_x000D_
Se ha obtenido un 100% en nivel de oportunidades._x000D_
_x000D_
Se ha logrado una simpatía por medio del equipo._x000D_
</t>
  </si>
  <si>
    <t xml:space="preserve">Los tiempos del aplicativo SDQS no son factibles._x000D_
Fallas y lentitudes en el aplicativo SDQS._x000D_
Tiempos de cierre se realizan en el mismo día, por tiempos de respuesta a las instituciones.  _x000D_
</t>
  </si>
  <si>
    <t>Establecer tiempos de entrega en días anteriores para poder cerrar sin ninguna novedad.</t>
  </si>
  <si>
    <t>Se dio respuesta a las inquietudes y solicitudes allegadas a esta dirección dentro de los términos._x000D_
Se actualizaron las hojas de control de las carpetas de archivo tanto en digital como en físico.</t>
  </si>
  <si>
    <t>Gestión de respuestas a PQRS dentro de los términos._x000D_
Archivo actualizado y de cumplimiento con la norma.</t>
  </si>
  <si>
    <t>N/A.</t>
  </si>
  <si>
    <t>Los Comités Operativos Locales que tienen función en la atención a primera infancia NO han sesionado debido a situaciones contractuales/administrativas (contratación). _x000D_
Por parte del CLONNA (Consejo Local de Niños, Niñas y Adolescentes) no se ha recibido comunicación alguna frente a la activación de esta mesa._x000D_
Tampoco se ha recibido información frente a la continuidad del Convenio Interadministrativo con Compensar de Atención a la primera Infa</t>
  </si>
  <si>
    <t>Se continúa garantizando la atención en este ciclo escolar (primera infancia)en las instituciones y haciendo seguimiento a esta desde la Dirección Local a través de la implementación de la estrategia "Aprende en Casa".</t>
  </si>
  <si>
    <t>La demora en la contratación de los gestores por parte de la Secretaría de Integración Social, quien ejerce la secretaría técnica de los comités referidos.</t>
  </si>
  <si>
    <t>En la primera sesión de COLIA se transmitirá la importancia de contar con los gestores o referentes de estos espacios desde el inicio del año escolar._x000D_
Para el caso del CLONNA, se indagará con quien corresponda por la fecha de activación de esta mesa y lo mismo se hará como consulta frente al convenio Compensar-SED.</t>
  </si>
  <si>
    <t>A través de encuentros con instancias locales y la mesa estamental de equipo directivo, se realizaron los debidos seguimientos; sin embargo, debido a situaciones administrativas en la Secretaría de Educación aun no se cuenta con los profesionales de acompañamiento pedagógico por parte de las dependencias o subsecretarias que brindan este tipo de estrategias, hecho que no ha impedido que desde la implementación de la estrategia "Aprende en Casa" c</t>
  </si>
  <si>
    <t>Diálogo con directivos docentes para identificar cuales son esos proyectos o servicios que se pretenden implementar o ya se vienen ejecutando y cómo se proyecta su realización para la presente vigencia._x000D_
Mediante la participación en las mesas de instancias locales, se propende igualmente aportar en la implementación de los proyectos educativos colegios._x000D_
Se analizan los informes semanales de la estrategia "Aprende en Casa"</t>
  </si>
  <si>
    <t>Falta el referente de la Secretaría de Educación con quien se ha de lograr el puente para lo referido.</t>
  </si>
  <si>
    <t>Mientras llegan los profesionales a territorio, es preciso que desde la Dirección Local se fortalezcan las estrategias en las mesas estamentales e instancias locales pertinentes para dar cuenta de la actividad.</t>
  </si>
  <si>
    <t>Auditoria realizada a las dos instituciones educativas durante el mes de febrero, con los siguientes hallazgos al día de la realización de la misma por el total de todas las sedes._x000D_
-Campestre Jaime Garzón: 265 estudiantes a verificar, 237 presentes, 25 ausentes, 9 retirados y 0 no válidos._x000D_
-Gimn. del Campo Juan de la Cruz V. (20 febrero): 438 estudiantes a verificar,  424 presentes, 15 ausentes, 8 retirados y 0 no válidos</t>
  </si>
  <si>
    <t>A través de la auditoria se logra hacer seguimiento al comportamiento de la matricula desde su estado inicial a la fecha y detectar posibles casos tempranos de ausentismo o abandono escolar.</t>
  </si>
  <si>
    <t>No se ha designado un profesional de la dirección de inclusión a la fecha para los colegios de la localidad ni el Comité Local de Discapacidad aun no se ha activado._x000D_
Desde la Dirección Local se ha realizado a través de la implementación de la estrategia "Aprende en Casa" seguimiento a los procesos que refieren a este tipo de atención.</t>
  </si>
  <si>
    <t>No se ha designado un profesional de la dirección de inclusión a la fecha para los colegios de la localidad ni el Comité Local de Discapacidad aun no se ha activado.</t>
  </si>
  <si>
    <t>Establecer contacto con la dirección referida en Nivel Central para indagar sobre el profesional acompañante que se asignará en la localidad y hacer lo mismo en la Alcaldía Local para la activación del CLD Comité Local de Discapacidad.</t>
  </si>
  <si>
    <t>Realización de algunas mesas estamentales y apoyo en la convocatoria y seguimiento de los encuentros ciudadanos; además de visitas al territorio que, entre otras cosas, contribuyeron en espacios de reflexión._x000D_
Participación activa en las instancias locales a las que se nos convoca como sector educación.</t>
  </si>
  <si>
    <t>Identificación de las necesidades de la comunidad sumapaceña._x000D_
Articulación interinstitucional.</t>
  </si>
  <si>
    <t>Las particularidades de la localidad nos obligan a idear otras estrategias de acercamiento con la comunidad.</t>
  </si>
  <si>
    <t>Fortalecer los lazos comunicativos con la comunidad haciendo uso de los recursos disponibles.</t>
  </si>
  <si>
    <t>Se reportará seguimiento de conformidad con lo estipulado: semestralmente.</t>
  </si>
  <si>
    <t>Se validó la planta docente y se atendieron todas las solicitudes que frente al área se recibieron.</t>
  </si>
  <si>
    <t>Pago de Horas Extras a los docentes y gestión frente a la ocupación de vacantes para garantizar la planta completa en los colegios de la localidad.</t>
  </si>
  <si>
    <t>Se tuvieron 2 encuentros con los referentes del servicio de movilidad; cuyos temas, entre otros fueron:_x000D_
-Condiciones contractuales de los conductores de rutas_x000D_
-Adultos acompañantes (monitores)_x000D_
-Fortalecimiento pedagógico en los recorridos_x000D_
-Solicitudes, inquietudes u observaciones por parte de la comunidad</t>
  </si>
  <si>
    <t>En los encuentros (24 de febrero y 17 de marzo) se lograron establecer acuerdos que benefician a las partes sin que se pueda presentar una afectación en el servicio._x000D_
Se estableció un primer contacto con el Pare de Acompañamiento Pedagógico Territorial - PAPT, quien acompañará los procesos relacionados con Comités de Bienestar Estudiantil, Comité de Movilidad Escolar, Comité de Tienda Escolar y Comité de Gestión del Riesgo.</t>
  </si>
  <si>
    <t>Debido a la tardía contratación del PAPT, no se han logrado generar acciones en territorio ya que se vinculó cuando la contingencia por COVID-19 apenas iniciaba.</t>
  </si>
  <si>
    <t>Establecer comunicación directa con la Dirección de Bienestar Estudiantil o con el PAPT para seguir garantizando la prestación de estos servicios aun bajo la situación de emergencia y aislamiento presente.</t>
  </si>
  <si>
    <t>C1</t>
  </si>
  <si>
    <t>TRIMESTRE 1</t>
  </si>
  <si>
    <t>EVIDENCIA DEL LOGRO</t>
  </si>
  <si>
    <t>LOGROS</t>
  </si>
  <si>
    <t>DIFICULTADES</t>
  </si>
  <si>
    <t>MEDIDAS CORRECTIVAS</t>
  </si>
  <si>
    <t>%EJECUCCIÓN</t>
  </si>
  <si>
    <t>EJECUCCIÓN</t>
  </si>
  <si>
    <t>DEMANDA 1</t>
  </si>
  <si>
    <t>AVANCE</t>
  </si>
  <si>
    <t>El proceso de Evaluación de Desempeño Docente (EDD) y la Evaluación de  Desempeño  Laboral  (EDL) de los servidores  públicos, se  encuentra  actualizado hasta  el  corte correspondiente, se realizaron 688 evaluaciones.</t>
  </si>
  <si>
    <t>PLAN OPERATIVO ANUAL-NIVEL LOCAL 1ER SEGUIMIENTO DEL 2020</t>
  </si>
  <si>
    <t>Fuente:</t>
  </si>
  <si>
    <t>Oficina Asesora de Planeación, tomando como fuente los reportes generados del Plan Operativo Anual -POA 28-04-2020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</si>
</sst>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name val="Arial"/>
    </font>
    <font>
      <sz val="11"/>
      <color theme="1"/>
      <name val="Calibri"/>
      <family val="2"/>
      <scheme val="minor"/>
    </font>
    <font>
      <sz val="10"/>
      <name val="Arial"/>
      <family val="2"/>
    </font>
    <font>
      <b/>
      <sz val="12"/>
      <color indexed="72"/>
      <name val="Arial"/>
      <family val="2"/>
    </font>
    <font>
      <sz val="8"/>
      <name val="Arial"/>
      <family val="2"/>
    </font>
    <font>
      <b/>
      <sz val="24"/>
      <name val="Arial"/>
      <family val="2"/>
    </font>
    <font>
      <sz val="12"/>
      <color indexed="72"/>
      <name val="Arial"/>
      <family val="2"/>
    </font>
    <font>
      <sz val="12"/>
      <name val="Arial"/>
      <family val="2"/>
    </font>
    <font>
      <b/>
      <sz val="12"/>
      <name val="Arial"/>
      <family val="2"/>
    </font>
  </fonts>
  <fills count="6">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indexed="26"/>
        <bgColor indexed="64"/>
      </patternFill>
    </fill>
    <fill>
      <patternFill patternType="solid">
        <fgColor rgb="FF00B0F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2" fillId="0" borderId="0"/>
  </cellStyleXfs>
  <cellXfs count="54">
    <xf numFmtId="0" fontId="0" fillId="0" borderId="0" xfId="0"/>
    <xf numFmtId="0" fontId="2" fillId="2" borderId="0" xfId="0" applyFont="1" applyFill="1" applyAlignment="1">
      <alignment horizontal="left" vertical="top" wrapText="1"/>
    </xf>
    <xf numFmtId="0" fontId="2" fillId="0" borderId="0" xfId="0" applyFont="1" applyAlignment="1">
      <alignment vertical="center"/>
    </xf>
    <xf numFmtId="0" fontId="2" fillId="0" borderId="0" xfId="0" applyFont="1"/>
    <xf numFmtId="0" fontId="3" fillId="4"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xf>
    <xf numFmtId="0" fontId="8" fillId="5" borderId="15" xfId="0" applyFont="1" applyFill="1" applyBorder="1" applyAlignment="1">
      <alignment horizontal="center"/>
    </xf>
    <xf numFmtId="0" fontId="7" fillId="0" borderId="0" xfId="0" applyFont="1"/>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9" fontId="3" fillId="5" borderId="6" xfId="1" applyFont="1" applyFill="1" applyBorder="1" applyAlignment="1">
      <alignment horizontal="center" vertical="center" wrapText="1"/>
    </xf>
    <xf numFmtId="0" fontId="3" fillId="5" borderId="6"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9" fontId="7" fillId="0" borderId="6" xfId="1" applyFont="1" applyBorder="1" applyAlignment="1">
      <alignment horizontal="center" vertical="center"/>
    </xf>
    <xf numFmtId="0" fontId="7" fillId="2" borderId="6" xfId="0" applyFont="1" applyFill="1" applyBorder="1" applyAlignment="1">
      <alignment horizontal="center" vertical="center" wrapText="1"/>
    </xf>
    <xf numFmtId="0" fontId="7" fillId="0" borderId="6" xfId="0" applyFont="1" applyBorder="1" applyAlignment="1">
      <alignment horizontal="center" vertical="center"/>
    </xf>
    <xf numFmtId="0" fontId="6" fillId="2" borderId="4" xfId="0" applyFont="1" applyFill="1" applyBorder="1" applyAlignment="1">
      <alignment vertical="center" wrapText="1"/>
    </xf>
    <xf numFmtId="0" fontId="6" fillId="2" borderId="1" xfId="2" applyFont="1" applyFill="1" applyBorder="1" applyAlignment="1">
      <alignment horizontal="justify" vertical="center" wrapText="1"/>
    </xf>
    <xf numFmtId="0" fontId="6" fillId="2" borderId="1" xfId="2" applyFont="1" applyFill="1" applyBorder="1" applyAlignment="1">
      <alignment horizontal="center" vertical="center" wrapText="1"/>
    </xf>
    <xf numFmtId="0" fontId="6" fillId="2" borderId="4" xfId="2" applyFont="1" applyFill="1" applyBorder="1" applyAlignment="1">
      <alignment vertical="center" wrapText="1"/>
    </xf>
    <xf numFmtId="0" fontId="7" fillId="2" borderId="0" xfId="0" applyFont="1" applyFill="1" applyAlignment="1">
      <alignment horizontal="center" vertical="center" wrapText="1"/>
    </xf>
    <xf numFmtId="0" fontId="8" fillId="0" borderId="0" xfId="0" applyFont="1" applyAlignment="1">
      <alignment horizontal="center" vertical="center"/>
    </xf>
    <xf numFmtId="0" fontId="6" fillId="2" borderId="6" xfId="0" applyFont="1" applyFill="1" applyBorder="1" applyAlignment="1">
      <alignment horizontal="left" vertical="center" wrapText="1"/>
    </xf>
    <xf numFmtId="0" fontId="6" fillId="2" borderId="6" xfId="2" applyFont="1" applyFill="1" applyBorder="1" applyAlignment="1">
      <alignment horizontal="left"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2" fillId="0" borderId="4" xfId="0" applyFont="1" applyBorder="1" applyAlignment="1">
      <alignment horizontal="center"/>
    </xf>
    <xf numFmtId="0" fontId="2" fillId="0" borderId="11" xfId="0" applyFont="1" applyBorder="1" applyAlignment="1">
      <alignment horizontal="center"/>
    </xf>
    <xf numFmtId="0" fontId="2" fillId="0" borderId="7" xfId="0" applyFont="1" applyBorder="1" applyAlignment="1">
      <alignment horizontal="center"/>
    </xf>
    <xf numFmtId="0" fontId="2" fillId="0" borderId="12" xfId="0" applyFont="1" applyBorder="1" applyAlignment="1">
      <alignment horizontal="center"/>
    </xf>
    <xf numFmtId="0" fontId="7" fillId="0" borderId="0" xfId="0" applyFont="1" applyAlignment="1">
      <alignment horizontal="left" vertic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9" fontId="3" fillId="5" borderId="7" xfId="1" applyFont="1" applyFill="1" applyBorder="1" applyAlignment="1">
      <alignment horizontal="center" vertical="center" wrapText="1"/>
    </xf>
    <xf numFmtId="9" fontId="3" fillId="5" borderId="8" xfId="1" applyFont="1" applyFill="1" applyBorder="1" applyAlignment="1">
      <alignment horizontal="center" vertical="center" wrapText="1"/>
    </xf>
    <xf numFmtId="9" fontId="3" fillId="5" borderId="9" xfId="1"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cellXfs>
  <cellStyles count="3">
    <cellStyle name="Normal" xfId="0" builtinId="0"/>
    <cellStyle name="Normal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2301875</xdr:colOff>
      <xdr:row>0</xdr:row>
      <xdr:rowOff>0</xdr:rowOff>
    </xdr:from>
    <xdr:to>
      <xdr:col>24</xdr:col>
      <xdr:colOff>2742563</xdr:colOff>
      <xdr:row>1</xdr:row>
      <xdr:rowOff>746125</xdr:rowOff>
    </xdr:to>
    <xdr:pic>
      <xdr:nvPicPr>
        <xdr:cNvPr id="2" name="Imagen 1">
          <a:extLst>
            <a:ext uri="{FF2B5EF4-FFF2-40B4-BE49-F238E27FC236}">
              <a16:creationId xmlns:a16="http://schemas.microsoft.com/office/drawing/2014/main" id="{E00D26A7-25AC-4FC0-98CA-9B1BD258EFDE}"/>
            </a:ext>
          </a:extLst>
        </xdr:cNvPr>
        <xdr:cNvPicPr>
          <a:picLocks noChangeAspect="1"/>
        </xdr:cNvPicPr>
      </xdr:nvPicPr>
      <xdr:blipFill rotWithShape="1">
        <a:blip xmlns:r="http://schemas.openxmlformats.org/officeDocument/2006/relationships" r:embed="rId1"/>
        <a:srcRect t="9186" b="22339"/>
        <a:stretch/>
      </xdr:blipFill>
      <xdr:spPr>
        <a:xfrm>
          <a:off x="30543500" y="0"/>
          <a:ext cx="4822188" cy="18573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UO179"/>
  <sheetViews>
    <sheetView showGridLines="0" tabSelected="1" zoomScale="60" zoomScaleNormal="60" workbookViewId="0">
      <selection activeCell="A180" sqref="A180:XFD1048576"/>
    </sheetView>
  </sheetViews>
  <sheetFormatPr baseColWidth="10" defaultColWidth="0" defaultRowHeight="15" zeroHeight="1" x14ac:dyDescent="0.2"/>
  <cols>
    <col min="1" max="1" width="0.42578125" style="3" customWidth="1"/>
    <col min="2" max="2" width="40.7109375" style="8" customWidth="1"/>
    <col min="3" max="3" width="76" style="2" customWidth="1"/>
    <col min="4" max="4" width="86.42578125" style="2" customWidth="1"/>
    <col min="5" max="7" width="12.5703125" style="2" customWidth="1"/>
    <col min="8" max="12" width="8.85546875" style="2" customWidth="1"/>
    <col min="13" max="13" width="23" style="2" customWidth="1"/>
    <col min="14" max="14" width="14.28515625" style="3" customWidth="1"/>
    <col min="15" max="16" width="12.5703125" style="3" customWidth="1"/>
    <col min="17" max="21" width="12.5703125" style="3" hidden="1" customWidth="1"/>
    <col min="22" max="25" width="65.7109375" style="3" customWidth="1"/>
    <col min="26" max="26" width="0.7109375" style="3" customWidth="1"/>
    <col min="27" max="225" width="12.5703125" style="3" hidden="1"/>
    <col min="226" max="226" width="40.7109375" style="3" hidden="1"/>
    <col min="227" max="228" width="47.140625" style="3" hidden="1"/>
    <col min="229" max="231" width="12.5703125" style="3" hidden="1"/>
    <col min="232" max="236" width="8.85546875" style="3" hidden="1"/>
    <col min="237" max="237" width="23" style="3" hidden="1"/>
    <col min="238" max="481" width="12.5703125" style="3" hidden="1"/>
    <col min="482" max="482" width="40.7109375" style="3" hidden="1"/>
    <col min="483" max="484" width="47.140625" style="3" hidden="1"/>
    <col min="485" max="487" width="12.5703125" style="3" hidden="1"/>
    <col min="488" max="492" width="8.85546875" style="3" hidden="1"/>
    <col min="493" max="493" width="23" style="3" hidden="1"/>
    <col min="494" max="737" width="12.5703125" style="3" hidden="1"/>
    <col min="738" max="738" width="40.7109375" style="3" hidden="1"/>
    <col min="739" max="740" width="47.140625" style="3" hidden="1"/>
    <col min="741" max="743" width="12.5703125" style="3" hidden="1"/>
    <col min="744" max="748" width="8.85546875" style="3" hidden="1"/>
    <col min="749" max="749" width="23" style="3" hidden="1"/>
    <col min="750" max="993" width="12.5703125" style="3" hidden="1"/>
    <col min="994" max="994" width="40.7109375" style="3" hidden="1"/>
    <col min="995" max="996" width="47.140625" style="3" hidden="1"/>
    <col min="997" max="999" width="12.5703125" style="3" hidden="1"/>
    <col min="1000" max="1004" width="8.85546875" style="3" hidden="1"/>
    <col min="1005" max="1005" width="23" style="3" hidden="1"/>
    <col min="1006" max="1249" width="12.5703125" style="3" hidden="1"/>
    <col min="1250" max="1250" width="40.7109375" style="3" hidden="1"/>
    <col min="1251" max="1252" width="47.140625" style="3" hidden="1"/>
    <col min="1253" max="1255" width="12.5703125" style="3" hidden="1"/>
    <col min="1256" max="1260" width="8.85546875" style="3" hidden="1"/>
    <col min="1261" max="1261" width="23" style="3" hidden="1"/>
    <col min="1262" max="1505" width="12.5703125" style="3" hidden="1"/>
    <col min="1506" max="1506" width="40.7109375" style="3" hidden="1"/>
    <col min="1507" max="1508" width="47.140625" style="3" hidden="1"/>
    <col min="1509" max="1511" width="12.5703125" style="3" hidden="1"/>
    <col min="1512" max="1516" width="8.85546875" style="3" hidden="1"/>
    <col min="1517" max="1517" width="23" style="3" hidden="1"/>
    <col min="1518" max="1761" width="12.5703125" style="3" hidden="1"/>
    <col min="1762" max="1762" width="40.7109375" style="3" hidden="1"/>
    <col min="1763" max="1764" width="47.140625" style="3" hidden="1"/>
    <col min="1765" max="1767" width="12.5703125" style="3" hidden="1"/>
    <col min="1768" max="1772" width="8.85546875" style="3" hidden="1"/>
    <col min="1773" max="1773" width="23" style="3" hidden="1"/>
    <col min="1774" max="2017" width="12.5703125" style="3" hidden="1"/>
    <col min="2018" max="2018" width="40.7109375" style="3" hidden="1"/>
    <col min="2019" max="2020" width="47.140625" style="3" hidden="1"/>
    <col min="2021" max="2023" width="12.5703125" style="3" hidden="1"/>
    <col min="2024" max="2028" width="8.85546875" style="3" hidden="1"/>
    <col min="2029" max="2029" width="23" style="3" hidden="1"/>
    <col min="2030" max="2273" width="12.5703125" style="3" hidden="1"/>
    <col min="2274" max="2274" width="40.7109375" style="3" hidden="1"/>
    <col min="2275" max="2276" width="47.140625" style="3" hidden="1"/>
    <col min="2277" max="2279" width="12.5703125" style="3" hidden="1"/>
    <col min="2280" max="2284" width="8.85546875" style="3" hidden="1"/>
    <col min="2285" max="2285" width="23" style="3" hidden="1"/>
    <col min="2286" max="2529" width="12.5703125" style="3" hidden="1"/>
    <col min="2530" max="2530" width="40.7109375" style="3" hidden="1"/>
    <col min="2531" max="2532" width="47.140625" style="3" hidden="1"/>
    <col min="2533" max="2535" width="12.5703125" style="3" hidden="1"/>
    <col min="2536" max="2540" width="8.85546875" style="3" hidden="1"/>
    <col min="2541" max="2541" width="23" style="3" hidden="1"/>
    <col min="2542" max="2785" width="12.5703125" style="3" hidden="1"/>
    <col min="2786" max="2786" width="40.7109375" style="3" hidden="1"/>
    <col min="2787" max="2788" width="47.140625" style="3" hidden="1"/>
    <col min="2789" max="2791" width="12.5703125" style="3" hidden="1"/>
    <col min="2792" max="2796" width="8.85546875" style="3" hidden="1"/>
    <col min="2797" max="2797" width="23" style="3" hidden="1"/>
    <col min="2798" max="3041" width="12.5703125" style="3" hidden="1"/>
    <col min="3042" max="3042" width="40.7109375" style="3" hidden="1"/>
    <col min="3043" max="3044" width="47.140625" style="3" hidden="1"/>
    <col min="3045" max="3047" width="12.5703125" style="3" hidden="1"/>
    <col min="3048" max="3052" width="8.85546875" style="3" hidden="1"/>
    <col min="3053" max="3053" width="23" style="3" hidden="1"/>
    <col min="3054" max="3297" width="12.5703125" style="3" hidden="1"/>
    <col min="3298" max="3298" width="40.7109375" style="3" hidden="1"/>
    <col min="3299" max="3300" width="47.140625" style="3" hidden="1"/>
    <col min="3301" max="3303" width="12.5703125" style="3" hidden="1"/>
    <col min="3304" max="3308" width="8.85546875" style="3" hidden="1"/>
    <col min="3309" max="3309" width="23" style="3" hidden="1"/>
    <col min="3310" max="3553" width="12.5703125" style="3" hidden="1"/>
    <col min="3554" max="3554" width="40.7109375" style="3" hidden="1"/>
    <col min="3555" max="3556" width="47.140625" style="3" hidden="1"/>
    <col min="3557" max="3559" width="12.5703125" style="3" hidden="1"/>
    <col min="3560" max="3564" width="8.85546875" style="3" hidden="1"/>
    <col min="3565" max="3565" width="23" style="3" hidden="1"/>
    <col min="3566" max="3809" width="12.5703125" style="3" hidden="1"/>
    <col min="3810" max="3810" width="40.7109375" style="3" hidden="1"/>
    <col min="3811" max="3812" width="47.140625" style="3" hidden="1"/>
    <col min="3813" max="3815" width="12.5703125" style="3" hidden="1"/>
    <col min="3816" max="3820" width="8.85546875" style="3" hidden="1"/>
    <col min="3821" max="3821" width="23" style="3" hidden="1"/>
    <col min="3822" max="4065" width="12.5703125" style="3" hidden="1"/>
    <col min="4066" max="4066" width="40.7109375" style="3" hidden="1"/>
    <col min="4067" max="4068" width="47.140625" style="3" hidden="1"/>
    <col min="4069" max="4071" width="12.5703125" style="3" hidden="1"/>
    <col min="4072" max="4076" width="8.85546875" style="3" hidden="1"/>
    <col min="4077" max="4077" width="23" style="3" hidden="1"/>
    <col min="4078" max="4321" width="12.5703125" style="3" hidden="1"/>
    <col min="4322" max="4322" width="40.7109375" style="3" hidden="1"/>
    <col min="4323" max="4324" width="47.140625" style="3" hidden="1"/>
    <col min="4325" max="4327" width="12.5703125" style="3" hidden="1"/>
    <col min="4328" max="4332" width="8.85546875" style="3" hidden="1"/>
    <col min="4333" max="4333" width="23" style="3" hidden="1"/>
    <col min="4334" max="4577" width="12.5703125" style="3" hidden="1"/>
    <col min="4578" max="4578" width="40.7109375" style="3" hidden="1"/>
    <col min="4579" max="4580" width="47.140625" style="3" hidden="1"/>
    <col min="4581" max="4583" width="12.5703125" style="3" hidden="1"/>
    <col min="4584" max="4588" width="8.85546875" style="3" hidden="1"/>
    <col min="4589" max="4589" width="23" style="3" hidden="1"/>
    <col min="4590" max="4833" width="12.5703125" style="3" hidden="1"/>
    <col min="4834" max="4834" width="40.7109375" style="3" hidden="1"/>
    <col min="4835" max="4836" width="47.140625" style="3" hidden="1"/>
    <col min="4837" max="4839" width="12.5703125" style="3" hidden="1"/>
    <col min="4840" max="4844" width="8.85546875" style="3" hidden="1"/>
    <col min="4845" max="4845" width="23" style="3" hidden="1"/>
    <col min="4846" max="5089" width="12.5703125" style="3" hidden="1"/>
    <col min="5090" max="5090" width="40.7109375" style="3" hidden="1"/>
    <col min="5091" max="5092" width="47.140625" style="3" hidden="1"/>
    <col min="5093" max="5095" width="12.5703125" style="3" hidden="1"/>
    <col min="5096" max="5100" width="8.85546875" style="3" hidden="1"/>
    <col min="5101" max="5101" width="23" style="3" hidden="1"/>
    <col min="5102" max="5345" width="12.5703125" style="3" hidden="1"/>
    <col min="5346" max="5346" width="40.7109375" style="3" hidden="1"/>
    <col min="5347" max="5348" width="47.140625" style="3" hidden="1"/>
    <col min="5349" max="5351" width="12.5703125" style="3" hidden="1"/>
    <col min="5352" max="5356" width="8.85546875" style="3" hidden="1"/>
    <col min="5357" max="5357" width="23" style="3" hidden="1"/>
    <col min="5358" max="5601" width="12.5703125" style="3" hidden="1"/>
    <col min="5602" max="5602" width="40.7109375" style="3" hidden="1"/>
    <col min="5603" max="5604" width="47.140625" style="3" hidden="1"/>
    <col min="5605" max="5607" width="12.5703125" style="3" hidden="1"/>
    <col min="5608" max="5612" width="8.85546875" style="3" hidden="1"/>
    <col min="5613" max="5613" width="23" style="3" hidden="1"/>
    <col min="5614" max="5857" width="12.5703125" style="3" hidden="1"/>
    <col min="5858" max="5858" width="40.7109375" style="3" hidden="1"/>
    <col min="5859" max="5860" width="47.140625" style="3" hidden="1"/>
    <col min="5861" max="5863" width="12.5703125" style="3" hidden="1"/>
    <col min="5864" max="5868" width="8.85546875" style="3" hidden="1"/>
    <col min="5869" max="5869" width="23" style="3" hidden="1"/>
    <col min="5870" max="6113" width="12.5703125" style="3" hidden="1"/>
    <col min="6114" max="6114" width="40.7109375" style="3" hidden="1"/>
    <col min="6115" max="6116" width="47.140625" style="3" hidden="1"/>
    <col min="6117" max="6119" width="12.5703125" style="3" hidden="1"/>
    <col min="6120" max="6124" width="8.85546875" style="3" hidden="1"/>
    <col min="6125" max="6125" width="23" style="3" hidden="1"/>
    <col min="6126" max="6369" width="12.5703125" style="3" hidden="1"/>
    <col min="6370" max="6370" width="40.7109375" style="3" hidden="1"/>
    <col min="6371" max="6372" width="47.140625" style="3" hidden="1"/>
    <col min="6373" max="6375" width="12.5703125" style="3" hidden="1"/>
    <col min="6376" max="6380" width="8.85546875" style="3" hidden="1"/>
    <col min="6381" max="6381" width="23" style="3" hidden="1"/>
    <col min="6382" max="6625" width="12.5703125" style="3" hidden="1"/>
    <col min="6626" max="6626" width="40.7109375" style="3" hidden="1"/>
    <col min="6627" max="6628" width="47.140625" style="3" hidden="1"/>
    <col min="6629" max="6631" width="12.5703125" style="3" hidden="1"/>
    <col min="6632" max="6636" width="8.85546875" style="3" hidden="1"/>
    <col min="6637" max="6637" width="23" style="3" hidden="1"/>
    <col min="6638" max="6881" width="12.5703125" style="3" hidden="1"/>
    <col min="6882" max="6882" width="40.7109375" style="3" hidden="1"/>
    <col min="6883" max="6884" width="47.140625" style="3" hidden="1"/>
    <col min="6885" max="6887" width="12.5703125" style="3" hidden="1"/>
    <col min="6888" max="6892" width="8.85546875" style="3" hidden="1"/>
    <col min="6893" max="6893" width="23" style="3" hidden="1"/>
    <col min="6894" max="7137" width="12.5703125" style="3" hidden="1"/>
    <col min="7138" max="7138" width="40.7109375" style="3" hidden="1"/>
    <col min="7139" max="7140" width="47.140625" style="3" hidden="1"/>
    <col min="7141" max="7143" width="12.5703125" style="3" hidden="1"/>
    <col min="7144" max="7148" width="8.85546875" style="3" hidden="1"/>
    <col min="7149" max="7149" width="23" style="3" hidden="1"/>
    <col min="7150" max="7393" width="12.5703125" style="3" hidden="1"/>
    <col min="7394" max="7394" width="40.7109375" style="3" hidden="1"/>
    <col min="7395" max="7396" width="47.140625" style="3" hidden="1"/>
    <col min="7397" max="7399" width="12.5703125" style="3" hidden="1"/>
    <col min="7400" max="7404" width="8.85546875" style="3" hidden="1"/>
    <col min="7405" max="7405" width="23" style="3" hidden="1"/>
    <col min="7406" max="7649" width="12.5703125" style="3" hidden="1"/>
    <col min="7650" max="7650" width="40.7109375" style="3" hidden="1"/>
    <col min="7651" max="7652" width="47.140625" style="3" hidden="1"/>
    <col min="7653" max="7655" width="12.5703125" style="3" hidden="1"/>
    <col min="7656" max="7660" width="8.85546875" style="3" hidden="1"/>
    <col min="7661" max="7661" width="23" style="3" hidden="1"/>
    <col min="7662" max="7905" width="12.5703125" style="3" hidden="1"/>
    <col min="7906" max="7906" width="40.7109375" style="3" hidden="1"/>
    <col min="7907" max="7908" width="47.140625" style="3" hidden="1"/>
    <col min="7909" max="7911" width="12.5703125" style="3" hidden="1"/>
    <col min="7912" max="7916" width="8.85546875" style="3" hidden="1"/>
    <col min="7917" max="7917" width="23" style="3" hidden="1"/>
    <col min="7918" max="8161" width="12.5703125" style="3" hidden="1"/>
    <col min="8162" max="8162" width="40.7109375" style="3" hidden="1"/>
    <col min="8163" max="8164" width="47.140625" style="3" hidden="1"/>
    <col min="8165" max="8167" width="12.5703125" style="3" hidden="1"/>
    <col min="8168" max="8172" width="8.85546875" style="3" hidden="1"/>
    <col min="8173" max="8173" width="23" style="3" hidden="1"/>
    <col min="8174" max="8417" width="12.5703125" style="3" hidden="1"/>
    <col min="8418" max="8418" width="40.7109375" style="3" hidden="1"/>
    <col min="8419" max="8420" width="47.140625" style="3" hidden="1"/>
    <col min="8421" max="8423" width="12.5703125" style="3" hidden="1"/>
    <col min="8424" max="8428" width="8.85546875" style="3" hidden="1"/>
    <col min="8429" max="8429" width="23" style="3" hidden="1"/>
    <col min="8430" max="8673" width="12.5703125" style="3" hidden="1"/>
    <col min="8674" max="8674" width="40.7109375" style="3" hidden="1"/>
    <col min="8675" max="8676" width="47.140625" style="3" hidden="1"/>
    <col min="8677" max="8679" width="12.5703125" style="3" hidden="1"/>
    <col min="8680" max="8684" width="8.85546875" style="3" hidden="1"/>
    <col min="8685" max="8685" width="23" style="3" hidden="1"/>
    <col min="8686" max="8929" width="12.5703125" style="3" hidden="1"/>
    <col min="8930" max="8930" width="40.7109375" style="3" hidden="1"/>
    <col min="8931" max="8932" width="47.140625" style="3" hidden="1"/>
    <col min="8933" max="8935" width="12.5703125" style="3" hidden="1"/>
    <col min="8936" max="8940" width="8.85546875" style="3" hidden="1"/>
    <col min="8941" max="8941" width="23" style="3" hidden="1"/>
    <col min="8942" max="9185" width="12.5703125" style="3" hidden="1"/>
    <col min="9186" max="9186" width="40.7109375" style="3" hidden="1"/>
    <col min="9187" max="9188" width="47.140625" style="3" hidden="1"/>
    <col min="9189" max="9191" width="12.5703125" style="3" hidden="1"/>
    <col min="9192" max="9196" width="8.85546875" style="3" hidden="1"/>
    <col min="9197" max="9197" width="23" style="3" hidden="1"/>
    <col min="9198" max="9441" width="12.5703125" style="3" hidden="1"/>
    <col min="9442" max="9442" width="40.7109375" style="3" hidden="1"/>
    <col min="9443" max="9444" width="47.140625" style="3" hidden="1"/>
    <col min="9445" max="9447" width="12.5703125" style="3" hidden="1"/>
    <col min="9448" max="9452" width="8.85546875" style="3" hidden="1"/>
    <col min="9453" max="9453" width="23" style="3" hidden="1"/>
    <col min="9454" max="9697" width="12.5703125" style="3" hidden="1"/>
    <col min="9698" max="9698" width="40.7109375" style="3" hidden="1"/>
    <col min="9699" max="9700" width="47.140625" style="3" hidden="1"/>
    <col min="9701" max="9703" width="12.5703125" style="3" hidden="1"/>
    <col min="9704" max="9708" width="8.85546875" style="3" hidden="1"/>
    <col min="9709" max="9709" width="23" style="3" hidden="1"/>
    <col min="9710" max="9953" width="12.5703125" style="3" hidden="1"/>
    <col min="9954" max="9954" width="40.7109375" style="3" hidden="1"/>
    <col min="9955" max="9956" width="47.140625" style="3" hidden="1"/>
    <col min="9957" max="9959" width="12.5703125" style="3" hidden="1"/>
    <col min="9960" max="9964" width="8.85546875" style="3" hidden="1"/>
    <col min="9965" max="9965" width="23" style="3" hidden="1"/>
    <col min="9966" max="10209" width="12.5703125" style="3" hidden="1"/>
    <col min="10210" max="10210" width="40.7109375" style="3" hidden="1"/>
    <col min="10211" max="10212" width="47.140625" style="3" hidden="1"/>
    <col min="10213" max="10215" width="12.5703125" style="3" hidden="1"/>
    <col min="10216" max="10220" width="8.85546875" style="3" hidden="1"/>
    <col min="10221" max="10221" width="23" style="3" hidden="1"/>
    <col min="10222" max="10465" width="12.5703125" style="3" hidden="1"/>
    <col min="10466" max="10466" width="40.7109375" style="3" hidden="1"/>
    <col min="10467" max="10468" width="47.140625" style="3" hidden="1"/>
    <col min="10469" max="10471" width="12.5703125" style="3" hidden="1"/>
    <col min="10472" max="10476" width="8.85546875" style="3" hidden="1"/>
    <col min="10477" max="10477" width="23" style="3" hidden="1"/>
    <col min="10478" max="10721" width="12.5703125" style="3" hidden="1"/>
    <col min="10722" max="10722" width="40.7109375" style="3" hidden="1"/>
    <col min="10723" max="10724" width="47.140625" style="3" hidden="1"/>
    <col min="10725" max="10727" width="12.5703125" style="3" hidden="1"/>
    <col min="10728" max="10732" width="8.85546875" style="3" hidden="1"/>
    <col min="10733" max="10733" width="23" style="3" hidden="1"/>
    <col min="10734" max="10977" width="12.5703125" style="3" hidden="1"/>
    <col min="10978" max="10978" width="40.7109375" style="3" hidden="1"/>
    <col min="10979" max="10980" width="47.140625" style="3" hidden="1"/>
    <col min="10981" max="10983" width="12.5703125" style="3" hidden="1"/>
    <col min="10984" max="10988" width="8.85546875" style="3" hidden="1"/>
    <col min="10989" max="10989" width="23" style="3" hidden="1"/>
    <col min="10990" max="11233" width="12.5703125" style="3" hidden="1"/>
    <col min="11234" max="11234" width="40.7109375" style="3" hidden="1"/>
    <col min="11235" max="11236" width="47.140625" style="3" hidden="1"/>
    <col min="11237" max="11239" width="12.5703125" style="3" hidden="1"/>
    <col min="11240" max="11244" width="8.85546875" style="3" hidden="1"/>
    <col min="11245" max="11245" width="23" style="3" hidden="1"/>
    <col min="11246" max="11489" width="12.5703125" style="3" hidden="1"/>
    <col min="11490" max="11490" width="40.7109375" style="3" hidden="1"/>
    <col min="11491" max="11492" width="47.140625" style="3" hidden="1"/>
    <col min="11493" max="11495" width="12.5703125" style="3" hidden="1"/>
    <col min="11496" max="11500" width="8.85546875" style="3" hidden="1"/>
    <col min="11501" max="11501" width="23" style="3" hidden="1"/>
    <col min="11502" max="11745" width="12.5703125" style="3" hidden="1"/>
    <col min="11746" max="11746" width="40.7109375" style="3" hidden="1"/>
    <col min="11747" max="11748" width="47.140625" style="3" hidden="1"/>
    <col min="11749" max="11751" width="12.5703125" style="3" hidden="1"/>
    <col min="11752" max="11756" width="8.85546875" style="3" hidden="1"/>
    <col min="11757" max="11757" width="23" style="3" hidden="1"/>
    <col min="11758" max="12001" width="12.5703125" style="3" hidden="1"/>
    <col min="12002" max="12002" width="40.7109375" style="3" hidden="1"/>
    <col min="12003" max="12004" width="47.140625" style="3" hidden="1"/>
    <col min="12005" max="12007" width="12.5703125" style="3" hidden="1"/>
    <col min="12008" max="12012" width="8.85546875" style="3" hidden="1"/>
    <col min="12013" max="12013" width="23" style="3" hidden="1"/>
    <col min="12014" max="12257" width="12.5703125" style="3" hidden="1"/>
    <col min="12258" max="12258" width="40.7109375" style="3" hidden="1"/>
    <col min="12259" max="12260" width="47.140625" style="3" hidden="1"/>
    <col min="12261" max="12263" width="12.5703125" style="3" hidden="1"/>
    <col min="12264" max="12268" width="8.85546875" style="3" hidden="1"/>
    <col min="12269" max="12269" width="23" style="3" hidden="1"/>
    <col min="12270" max="12513" width="12.5703125" style="3" hidden="1"/>
    <col min="12514" max="12514" width="40.7109375" style="3" hidden="1"/>
    <col min="12515" max="12516" width="47.140625" style="3" hidden="1"/>
    <col min="12517" max="12519" width="12.5703125" style="3" hidden="1"/>
    <col min="12520" max="12524" width="8.85546875" style="3" hidden="1"/>
    <col min="12525" max="12525" width="23" style="3" hidden="1"/>
    <col min="12526" max="12769" width="12.5703125" style="3" hidden="1"/>
    <col min="12770" max="12770" width="40.7109375" style="3" hidden="1"/>
    <col min="12771" max="12772" width="47.140625" style="3" hidden="1"/>
    <col min="12773" max="12775" width="12.5703125" style="3" hidden="1"/>
    <col min="12776" max="12780" width="8.85546875" style="3" hidden="1"/>
    <col min="12781" max="12781" width="23" style="3" hidden="1"/>
    <col min="12782" max="13025" width="12.5703125" style="3" hidden="1"/>
    <col min="13026" max="13026" width="40.7109375" style="3" hidden="1"/>
    <col min="13027" max="13028" width="47.140625" style="3" hidden="1"/>
    <col min="13029" max="13031" width="12.5703125" style="3" hidden="1"/>
    <col min="13032" max="13036" width="8.85546875" style="3" hidden="1"/>
    <col min="13037" max="13037" width="23" style="3" hidden="1"/>
    <col min="13038" max="13281" width="12.5703125" style="3" hidden="1"/>
    <col min="13282" max="13282" width="40.7109375" style="3" hidden="1"/>
    <col min="13283" max="13284" width="47.140625" style="3" hidden="1"/>
    <col min="13285" max="13287" width="12.5703125" style="3" hidden="1"/>
    <col min="13288" max="13292" width="8.85546875" style="3" hidden="1"/>
    <col min="13293" max="13293" width="23" style="3" hidden="1"/>
    <col min="13294" max="13537" width="12.5703125" style="3" hidden="1"/>
    <col min="13538" max="13538" width="40.7109375" style="3" hidden="1"/>
    <col min="13539" max="13540" width="47.140625" style="3" hidden="1"/>
    <col min="13541" max="13543" width="12.5703125" style="3" hidden="1"/>
    <col min="13544" max="13548" width="8.85546875" style="3" hidden="1"/>
    <col min="13549" max="13549" width="23" style="3" hidden="1"/>
    <col min="13550" max="13793" width="12.5703125" style="3" hidden="1"/>
    <col min="13794" max="13794" width="40.7109375" style="3" hidden="1"/>
    <col min="13795" max="13796" width="47.140625" style="3" hidden="1"/>
    <col min="13797" max="13799" width="12.5703125" style="3" hidden="1"/>
    <col min="13800" max="13804" width="8.85546875" style="3" hidden="1"/>
    <col min="13805" max="13805" width="23" style="3" hidden="1"/>
    <col min="13806" max="14049" width="12.5703125" style="3" hidden="1"/>
    <col min="14050" max="14050" width="40.7109375" style="3" hidden="1"/>
    <col min="14051" max="14052" width="47.140625" style="3" hidden="1"/>
    <col min="14053" max="14055" width="12.5703125" style="3" hidden="1"/>
    <col min="14056" max="14060" width="8.85546875" style="3" hidden="1"/>
    <col min="14061" max="14061" width="23" style="3" hidden="1"/>
    <col min="14062" max="14305" width="12.5703125" style="3" hidden="1"/>
    <col min="14306" max="14306" width="40.7109375" style="3" hidden="1"/>
    <col min="14307" max="14308" width="47.140625" style="3" hidden="1"/>
    <col min="14309" max="14311" width="12.5703125" style="3" hidden="1"/>
    <col min="14312" max="14316" width="8.85546875" style="3" hidden="1"/>
    <col min="14317" max="14317" width="23" style="3" hidden="1"/>
    <col min="14318" max="14561" width="12.5703125" style="3" hidden="1"/>
    <col min="14562" max="14562" width="40.7109375" style="3" hidden="1"/>
    <col min="14563" max="14564" width="47.140625" style="3" hidden="1"/>
    <col min="14565" max="14567" width="12.5703125" style="3" hidden="1"/>
    <col min="14568" max="14572" width="8.85546875" style="3" hidden="1"/>
    <col min="14573" max="14573" width="23" style="3" hidden="1"/>
    <col min="14574" max="14817" width="12.5703125" style="3" hidden="1"/>
    <col min="14818" max="14818" width="40.7109375" style="3" hidden="1"/>
    <col min="14819" max="14820" width="47.140625" style="3" hidden="1"/>
    <col min="14821" max="14823" width="12.5703125" style="3" hidden="1"/>
    <col min="14824" max="14828" width="8.85546875" style="3" hidden="1"/>
    <col min="14829" max="14829" width="23" style="3" hidden="1"/>
    <col min="14830" max="15073" width="12.5703125" style="3" hidden="1"/>
    <col min="15074" max="15074" width="40.7109375" style="3" hidden="1"/>
    <col min="15075" max="15076" width="47.140625" style="3" hidden="1"/>
    <col min="15077" max="15079" width="12.5703125" style="3" hidden="1"/>
    <col min="15080" max="15084" width="8.85546875" style="3" hidden="1"/>
    <col min="15085" max="15085" width="23" style="3" hidden="1"/>
    <col min="15086" max="15329" width="12.5703125" style="3" hidden="1"/>
    <col min="15330" max="15330" width="40.7109375" style="3" hidden="1"/>
    <col min="15331" max="15332" width="47.140625" style="3" hidden="1"/>
    <col min="15333" max="15335" width="12.5703125" style="3" hidden="1"/>
    <col min="15336" max="15340" width="8.85546875" style="3" hidden="1"/>
    <col min="15341" max="15341" width="23" style="3" hidden="1"/>
    <col min="15342" max="15585" width="12.5703125" style="3" hidden="1"/>
    <col min="15586" max="15586" width="40.7109375" style="3" hidden="1"/>
    <col min="15587" max="15588" width="47.140625" style="3" hidden="1"/>
    <col min="15589" max="15591" width="12.5703125" style="3" hidden="1"/>
    <col min="15592" max="15596" width="8.85546875" style="3" hidden="1"/>
    <col min="15597" max="15597" width="23" style="3" hidden="1"/>
    <col min="15598" max="15841" width="12.5703125" style="3" hidden="1"/>
    <col min="15842" max="15842" width="40.7109375" style="3" hidden="1"/>
    <col min="15843" max="15844" width="47.140625" style="3" hidden="1"/>
    <col min="15845" max="15847" width="12.5703125" style="3" hidden="1"/>
    <col min="15848" max="15852" width="8.85546875" style="3" hidden="1"/>
    <col min="15853" max="15853" width="23" style="3" hidden="1"/>
    <col min="15854" max="16097" width="12.5703125" style="3" hidden="1"/>
    <col min="16098" max="16098" width="40.7109375" style="3" hidden="1"/>
    <col min="16099" max="16100" width="47.140625" style="3" hidden="1"/>
    <col min="16101" max="16103" width="12.5703125" style="3" hidden="1"/>
    <col min="16104" max="16108" width="8.85546875" style="3" hidden="1"/>
    <col min="16109" max="16109" width="23" style="3" hidden="1"/>
    <col min="16110" max="16384" width="12.5703125" style="3" hidden="1"/>
  </cols>
  <sheetData>
    <row r="1" spans="1:25" ht="87.75" customHeight="1" x14ac:dyDescent="0.2">
      <c r="B1" s="32" t="s">
        <v>962</v>
      </c>
      <c r="C1" s="33"/>
      <c r="D1" s="33"/>
      <c r="E1" s="33"/>
      <c r="F1" s="33"/>
      <c r="G1" s="33"/>
      <c r="H1" s="33"/>
      <c r="I1" s="33"/>
      <c r="J1" s="33"/>
      <c r="K1" s="33"/>
      <c r="L1" s="33"/>
      <c r="M1" s="33"/>
      <c r="N1" s="33"/>
      <c r="O1" s="33"/>
      <c r="P1" s="33"/>
      <c r="Q1" s="33"/>
      <c r="R1" s="33"/>
      <c r="S1" s="33"/>
      <c r="T1" s="33"/>
      <c r="U1" s="33"/>
      <c r="V1" s="33"/>
      <c r="W1" s="34"/>
      <c r="X1" s="38"/>
      <c r="Y1" s="39"/>
    </row>
    <row r="2" spans="1:25" ht="87.75" customHeight="1" thickBot="1" x14ac:dyDescent="0.25">
      <c r="B2" s="35"/>
      <c r="C2" s="36"/>
      <c r="D2" s="36"/>
      <c r="E2" s="36"/>
      <c r="F2" s="36"/>
      <c r="G2" s="36"/>
      <c r="H2" s="36"/>
      <c r="I2" s="36"/>
      <c r="J2" s="36"/>
      <c r="K2" s="36"/>
      <c r="L2" s="36"/>
      <c r="M2" s="36"/>
      <c r="N2" s="36"/>
      <c r="O2" s="36"/>
      <c r="P2" s="36"/>
      <c r="Q2" s="36"/>
      <c r="R2" s="36"/>
      <c r="S2" s="36"/>
      <c r="T2" s="36"/>
      <c r="U2" s="36"/>
      <c r="V2" s="36"/>
      <c r="W2" s="37"/>
      <c r="X2" s="40"/>
      <c r="Y2" s="41"/>
    </row>
    <row r="3" spans="1:25" ht="13.5" thickBot="1" x14ac:dyDescent="0.25">
      <c r="B3" s="51"/>
      <c r="C3" s="52"/>
      <c r="D3" s="52"/>
      <c r="E3" s="52"/>
      <c r="F3" s="52"/>
      <c r="G3" s="52"/>
      <c r="H3" s="52"/>
      <c r="I3" s="52"/>
      <c r="J3" s="52"/>
      <c r="K3" s="52"/>
      <c r="L3" s="52"/>
      <c r="M3" s="52"/>
      <c r="N3" s="52"/>
      <c r="O3" s="52"/>
      <c r="P3" s="52"/>
      <c r="Q3" s="52"/>
      <c r="R3" s="52"/>
      <c r="S3" s="52"/>
      <c r="T3" s="52"/>
      <c r="U3" s="52"/>
      <c r="V3" s="52"/>
      <c r="W3" s="52"/>
      <c r="X3" s="52"/>
      <c r="Y3" s="53"/>
    </row>
    <row r="4" spans="1:25" ht="30" customHeight="1" thickBot="1" x14ac:dyDescent="0.3">
      <c r="A4" s="1"/>
      <c r="B4" s="28"/>
      <c r="C4" s="8"/>
      <c r="D4" s="8"/>
      <c r="E4" s="8"/>
      <c r="F4" s="8"/>
      <c r="G4" s="43" t="s">
        <v>0</v>
      </c>
      <c r="H4" s="44"/>
      <c r="I4" s="43" t="s">
        <v>1</v>
      </c>
      <c r="J4" s="44"/>
      <c r="K4" s="44"/>
      <c r="L4" s="45"/>
      <c r="M4" s="9"/>
      <c r="N4" s="48" t="s">
        <v>960</v>
      </c>
      <c r="O4" s="49"/>
      <c r="P4" s="50"/>
      <c r="Q4" s="46" t="s">
        <v>2</v>
      </c>
      <c r="R4" s="46"/>
      <c r="S4" s="46"/>
      <c r="T4" s="47"/>
      <c r="U4" s="10" t="s">
        <v>958</v>
      </c>
      <c r="V4" s="11"/>
      <c r="W4" s="11"/>
      <c r="X4" s="11"/>
      <c r="Y4" s="11"/>
    </row>
    <row r="5" spans="1:25" ht="40.5" customHeight="1" thickBot="1" x14ac:dyDescent="0.25">
      <c r="A5" s="1"/>
      <c r="B5" s="12" t="s">
        <v>3</v>
      </c>
      <c r="C5" s="12" t="s">
        <v>4</v>
      </c>
      <c r="D5" s="12" t="s">
        <v>5</v>
      </c>
      <c r="E5" s="13" t="s">
        <v>6</v>
      </c>
      <c r="F5" s="12" t="s">
        <v>7</v>
      </c>
      <c r="G5" s="14" t="s">
        <v>8</v>
      </c>
      <c r="H5" s="15" t="s">
        <v>9</v>
      </c>
      <c r="I5" s="14" t="s">
        <v>10</v>
      </c>
      <c r="J5" s="14" t="s">
        <v>11</v>
      </c>
      <c r="K5" s="15" t="s">
        <v>12</v>
      </c>
      <c r="L5" s="14" t="s">
        <v>13</v>
      </c>
      <c r="M5" s="16" t="s">
        <v>14</v>
      </c>
      <c r="N5" s="17" t="s">
        <v>952</v>
      </c>
      <c r="O5" s="17" t="s">
        <v>959</v>
      </c>
      <c r="P5" s="17" t="s">
        <v>957</v>
      </c>
      <c r="Q5" s="14" t="s">
        <v>15</v>
      </c>
      <c r="R5" s="14" t="s">
        <v>16</v>
      </c>
      <c r="S5" s="14" t="s">
        <v>17</v>
      </c>
      <c r="T5" s="14" t="s">
        <v>18</v>
      </c>
      <c r="U5" s="18" t="s">
        <v>951</v>
      </c>
      <c r="V5" s="4" t="s">
        <v>953</v>
      </c>
      <c r="W5" s="4" t="s">
        <v>954</v>
      </c>
      <c r="X5" s="4" t="s">
        <v>955</v>
      </c>
      <c r="Y5" s="4" t="s">
        <v>956</v>
      </c>
    </row>
    <row r="6" spans="1:25" ht="112.5" customHeight="1" thickBot="1" x14ac:dyDescent="0.25">
      <c r="A6" s="1"/>
      <c r="B6" s="5" t="s">
        <v>19</v>
      </c>
      <c r="C6" s="19" t="s">
        <v>20</v>
      </c>
      <c r="D6" s="19" t="s">
        <v>21</v>
      </c>
      <c r="E6" s="5">
        <v>15</v>
      </c>
      <c r="F6" s="20" t="s">
        <v>22</v>
      </c>
      <c r="G6" s="5" t="s">
        <v>23</v>
      </c>
      <c r="H6" s="20">
        <v>1</v>
      </c>
      <c r="I6" s="5">
        <v>1</v>
      </c>
      <c r="J6" s="5">
        <v>1</v>
      </c>
      <c r="K6" s="20">
        <v>1</v>
      </c>
      <c r="L6" s="5">
        <v>1</v>
      </c>
      <c r="M6" s="20" t="s">
        <v>24</v>
      </c>
      <c r="N6" s="5">
        <v>24475</v>
      </c>
      <c r="O6" s="5">
        <v>24475</v>
      </c>
      <c r="P6" s="21">
        <f>U6/T6</f>
        <v>0.25</v>
      </c>
      <c r="Q6" s="5">
        <f>0.25*E6</f>
        <v>3.75</v>
      </c>
      <c r="R6" s="5">
        <f>0.5*E6</f>
        <v>7.5</v>
      </c>
      <c r="S6" s="22">
        <f>0.75*E6</f>
        <v>11.25</v>
      </c>
      <c r="T6" s="22">
        <f>1*E6</f>
        <v>15</v>
      </c>
      <c r="U6" s="23">
        <f>(((N6/O6)*E6)*0.25)</f>
        <v>3.75</v>
      </c>
      <c r="V6" s="30" t="s">
        <v>427</v>
      </c>
      <c r="W6" s="30" t="s">
        <v>428</v>
      </c>
      <c r="X6" s="30" t="s">
        <v>429</v>
      </c>
      <c r="Y6" s="30" t="s">
        <v>430</v>
      </c>
    </row>
    <row r="7" spans="1:25" ht="112.5" customHeight="1" thickBot="1" x14ac:dyDescent="0.25">
      <c r="A7" s="1"/>
      <c r="B7" s="5" t="s">
        <v>19</v>
      </c>
      <c r="C7" s="19" t="s">
        <v>25</v>
      </c>
      <c r="D7" s="19" t="s">
        <v>26</v>
      </c>
      <c r="E7" s="5">
        <v>10</v>
      </c>
      <c r="F7" s="20" t="s">
        <v>22</v>
      </c>
      <c r="G7" s="5" t="s">
        <v>27</v>
      </c>
      <c r="H7" s="20">
        <v>1</v>
      </c>
      <c r="I7" s="5">
        <v>1</v>
      </c>
      <c r="J7" s="5">
        <v>1</v>
      </c>
      <c r="K7" s="20">
        <v>1</v>
      </c>
      <c r="L7" s="5">
        <v>1</v>
      </c>
      <c r="M7" s="20" t="s">
        <v>24</v>
      </c>
      <c r="N7" s="5">
        <v>2812</v>
      </c>
      <c r="O7" s="5">
        <v>2812</v>
      </c>
      <c r="P7" s="21">
        <f>U7/T7</f>
        <v>0.25</v>
      </c>
      <c r="Q7" s="5">
        <f>0.25*E7</f>
        <v>2.5</v>
      </c>
      <c r="R7" s="5">
        <f>0.5*E7</f>
        <v>5</v>
      </c>
      <c r="S7" s="22">
        <f>0.75*E7</f>
        <v>7.5</v>
      </c>
      <c r="T7" s="22">
        <f>1*E7</f>
        <v>10</v>
      </c>
      <c r="U7" s="23">
        <f>(((N7/O7)*E7)*0.25)</f>
        <v>2.5</v>
      </c>
      <c r="V7" s="30" t="s">
        <v>431</v>
      </c>
      <c r="W7" s="30" t="s">
        <v>432</v>
      </c>
      <c r="X7" s="30" t="s">
        <v>433</v>
      </c>
      <c r="Y7" s="30" t="s">
        <v>434</v>
      </c>
    </row>
    <row r="8" spans="1:25" ht="112.5" customHeight="1" thickBot="1" x14ac:dyDescent="0.25">
      <c r="A8" s="1"/>
      <c r="B8" s="5" t="s">
        <v>19</v>
      </c>
      <c r="C8" s="19" t="s">
        <v>28</v>
      </c>
      <c r="D8" s="19" t="s">
        <v>29</v>
      </c>
      <c r="E8" s="5">
        <v>10</v>
      </c>
      <c r="F8" s="20" t="s">
        <v>30</v>
      </c>
      <c r="G8" s="5" t="s">
        <v>31</v>
      </c>
      <c r="H8" s="20">
        <v>4</v>
      </c>
      <c r="I8" s="5">
        <v>1</v>
      </c>
      <c r="J8" s="5">
        <v>1</v>
      </c>
      <c r="K8" s="20">
        <v>1</v>
      </c>
      <c r="L8" s="5">
        <v>1</v>
      </c>
      <c r="M8" s="20" t="s">
        <v>32</v>
      </c>
      <c r="N8" s="5">
        <v>1</v>
      </c>
      <c r="O8" s="5"/>
      <c r="P8" s="21">
        <f>U8/T8</f>
        <v>0.25</v>
      </c>
      <c r="Q8" s="5">
        <f>((I8/H8)*E8)</f>
        <v>2.5</v>
      </c>
      <c r="R8" s="5">
        <f>((I8+J8)/H8)*E8</f>
        <v>5</v>
      </c>
      <c r="S8" s="22">
        <f>((I8+J8+K8)/H8)*E8</f>
        <v>7.5</v>
      </c>
      <c r="T8" s="22">
        <f>((I8+J8+K8+L8)/H8)*E8</f>
        <v>10</v>
      </c>
      <c r="U8" s="23">
        <f>+(N8/H8)*E8</f>
        <v>2.5</v>
      </c>
      <c r="V8" s="30" t="s">
        <v>439</v>
      </c>
      <c r="W8" s="30" t="s">
        <v>440</v>
      </c>
      <c r="X8" s="30" t="s">
        <v>441</v>
      </c>
      <c r="Y8" s="30" t="s">
        <v>442</v>
      </c>
    </row>
    <row r="9" spans="1:25" ht="112.5" customHeight="1" thickBot="1" x14ac:dyDescent="0.25">
      <c r="A9" s="1"/>
      <c r="B9" s="5" t="s">
        <v>19</v>
      </c>
      <c r="C9" s="19" t="s">
        <v>33</v>
      </c>
      <c r="D9" s="19" t="s">
        <v>34</v>
      </c>
      <c r="E9" s="5">
        <v>15</v>
      </c>
      <c r="F9" s="20" t="s">
        <v>30</v>
      </c>
      <c r="G9" s="5" t="s">
        <v>35</v>
      </c>
      <c r="H9" s="20">
        <v>4</v>
      </c>
      <c r="I9" s="5">
        <v>1</v>
      </c>
      <c r="J9" s="5">
        <v>1</v>
      </c>
      <c r="K9" s="20">
        <v>1</v>
      </c>
      <c r="L9" s="5">
        <v>1</v>
      </c>
      <c r="M9" s="20" t="s">
        <v>36</v>
      </c>
      <c r="N9" s="5">
        <v>1</v>
      </c>
      <c r="O9" s="5"/>
      <c r="P9" s="21">
        <f>U9/T9</f>
        <v>0.25</v>
      </c>
      <c r="Q9" s="5">
        <f>((I9/H9)*E9)</f>
        <v>3.75</v>
      </c>
      <c r="R9" s="5">
        <f>((I9+J9)/H9)*E9</f>
        <v>7.5</v>
      </c>
      <c r="S9" s="22">
        <f>((I9+J9+K9)/H9)*E9</f>
        <v>11.25</v>
      </c>
      <c r="T9" s="22">
        <f>((I9+J9+K9+L9)/H9)*E9</f>
        <v>15</v>
      </c>
      <c r="U9" s="23">
        <f>+(N9/H9)*E9</f>
        <v>3.75</v>
      </c>
      <c r="V9" s="30" t="s">
        <v>450</v>
      </c>
      <c r="W9" s="30" t="s">
        <v>451</v>
      </c>
      <c r="X9" s="30" t="s">
        <v>452</v>
      </c>
      <c r="Y9" s="30" t="s">
        <v>453</v>
      </c>
    </row>
    <row r="10" spans="1:25" ht="112.5" customHeight="1" thickBot="1" x14ac:dyDescent="0.25">
      <c r="A10" s="1"/>
      <c r="B10" s="5" t="s">
        <v>19</v>
      </c>
      <c r="C10" s="19" t="s">
        <v>37</v>
      </c>
      <c r="D10" s="19" t="s">
        <v>38</v>
      </c>
      <c r="E10" s="5">
        <v>15</v>
      </c>
      <c r="F10" s="20" t="s">
        <v>39</v>
      </c>
      <c r="G10" s="5" t="s">
        <v>35</v>
      </c>
      <c r="H10" s="20">
        <v>1</v>
      </c>
      <c r="I10" s="5">
        <v>1</v>
      </c>
      <c r="J10" s="5">
        <v>1</v>
      </c>
      <c r="K10" s="20">
        <v>1</v>
      </c>
      <c r="L10" s="5">
        <v>1</v>
      </c>
      <c r="M10" s="20" t="s">
        <v>40</v>
      </c>
      <c r="N10" s="5">
        <v>1</v>
      </c>
      <c r="O10" s="5"/>
      <c r="P10" s="21">
        <f>Q10/U10</f>
        <v>1</v>
      </c>
      <c r="Q10" s="5">
        <f>0.25*E10</f>
        <v>3.75</v>
      </c>
      <c r="R10" s="5">
        <f>0.5*E10</f>
        <v>7.5</v>
      </c>
      <c r="S10" s="22">
        <f>0.75*E10</f>
        <v>11.25</v>
      </c>
      <c r="T10" s="22">
        <f>1*E10</f>
        <v>15</v>
      </c>
      <c r="U10" s="23">
        <f>((N10/H10)*E10)*0.25</f>
        <v>3.75</v>
      </c>
      <c r="V10" s="30" t="s">
        <v>423</v>
      </c>
      <c r="W10" s="30" t="s">
        <v>424</v>
      </c>
      <c r="X10" s="30" t="s">
        <v>425</v>
      </c>
      <c r="Y10" s="30" t="s">
        <v>426</v>
      </c>
    </row>
    <row r="11" spans="1:25" ht="112.5" customHeight="1" thickBot="1" x14ac:dyDescent="0.25">
      <c r="A11" s="1"/>
      <c r="B11" s="5" t="s">
        <v>19</v>
      </c>
      <c r="C11" s="24" t="s">
        <v>41</v>
      </c>
      <c r="D11" s="19" t="s">
        <v>42</v>
      </c>
      <c r="E11" s="5">
        <v>10</v>
      </c>
      <c r="F11" s="20" t="s">
        <v>30</v>
      </c>
      <c r="G11" s="5" t="s">
        <v>35</v>
      </c>
      <c r="H11" s="20">
        <v>4</v>
      </c>
      <c r="I11" s="5">
        <v>1</v>
      </c>
      <c r="J11" s="5">
        <v>1</v>
      </c>
      <c r="K11" s="20">
        <v>1</v>
      </c>
      <c r="L11" s="5">
        <v>1</v>
      </c>
      <c r="M11" s="20" t="s">
        <v>43</v>
      </c>
      <c r="N11" s="5">
        <v>1</v>
      </c>
      <c r="O11" s="5"/>
      <c r="P11" s="21">
        <f>U11/T11</f>
        <v>0.25</v>
      </c>
      <c r="Q11" s="5">
        <f>((I11/H11)*E11)</f>
        <v>2.5</v>
      </c>
      <c r="R11" s="5">
        <f>((I11+J11)/H11)*E11</f>
        <v>5</v>
      </c>
      <c r="S11" s="22">
        <f>((I11+J11+K11)/H11)*E11</f>
        <v>7.5</v>
      </c>
      <c r="T11" s="22">
        <f>((I11+J11+K11+L11)/H11)*E11</f>
        <v>10</v>
      </c>
      <c r="U11" s="23">
        <f>+(N11/H11)*E11</f>
        <v>2.5</v>
      </c>
      <c r="V11" s="30" t="s">
        <v>443</v>
      </c>
      <c r="W11" s="30" t="s">
        <v>444</v>
      </c>
      <c r="X11" s="30" t="s">
        <v>445</v>
      </c>
      <c r="Y11" s="30" t="s">
        <v>442</v>
      </c>
    </row>
    <row r="12" spans="1:25" ht="112.5" customHeight="1" thickBot="1" x14ac:dyDescent="0.25">
      <c r="A12" s="1"/>
      <c r="B12" s="5" t="s">
        <v>19</v>
      </c>
      <c r="C12" s="24" t="s">
        <v>41</v>
      </c>
      <c r="D12" s="19" t="s">
        <v>44</v>
      </c>
      <c r="E12" s="5">
        <v>5</v>
      </c>
      <c r="F12" s="20" t="s">
        <v>39</v>
      </c>
      <c r="G12" s="5" t="s">
        <v>31</v>
      </c>
      <c r="H12" s="20">
        <v>1</v>
      </c>
      <c r="I12" s="5">
        <v>1</v>
      </c>
      <c r="J12" s="5">
        <v>1</v>
      </c>
      <c r="K12" s="20">
        <v>1</v>
      </c>
      <c r="L12" s="5">
        <v>1</v>
      </c>
      <c r="M12" s="20" t="s">
        <v>45</v>
      </c>
      <c r="N12" s="5">
        <v>1</v>
      </c>
      <c r="O12" s="5"/>
      <c r="P12" s="21">
        <f>Q12/U12</f>
        <v>1</v>
      </c>
      <c r="Q12" s="5">
        <f>0.25*E12</f>
        <v>1.25</v>
      </c>
      <c r="R12" s="5">
        <f>0.5*E12</f>
        <v>2.5</v>
      </c>
      <c r="S12" s="22">
        <f>0.75*E12</f>
        <v>3.75</v>
      </c>
      <c r="T12" s="22">
        <f>1*E12</f>
        <v>5</v>
      </c>
      <c r="U12" s="23">
        <f>((N12/H12)*E12)*0.25</f>
        <v>1.25</v>
      </c>
      <c r="V12" s="30" t="s">
        <v>454</v>
      </c>
      <c r="W12" s="30" t="s">
        <v>455</v>
      </c>
      <c r="X12" s="30" t="s">
        <v>456</v>
      </c>
      <c r="Y12" s="30" t="s">
        <v>457</v>
      </c>
    </row>
    <row r="13" spans="1:25" ht="112.5" customHeight="1" thickBot="1" x14ac:dyDescent="0.25">
      <c r="A13" s="1"/>
      <c r="B13" s="5" t="s">
        <v>19</v>
      </c>
      <c r="C13" s="24" t="s">
        <v>41</v>
      </c>
      <c r="D13" s="19" t="s">
        <v>46</v>
      </c>
      <c r="E13" s="5">
        <v>10</v>
      </c>
      <c r="F13" s="20" t="s">
        <v>22</v>
      </c>
      <c r="G13" s="5" t="s">
        <v>47</v>
      </c>
      <c r="H13" s="20">
        <v>1</v>
      </c>
      <c r="I13" s="5">
        <v>1</v>
      </c>
      <c r="J13" s="5">
        <v>1</v>
      </c>
      <c r="K13" s="20">
        <v>1</v>
      </c>
      <c r="L13" s="5">
        <v>1</v>
      </c>
      <c r="M13" s="20" t="s">
        <v>48</v>
      </c>
      <c r="N13" s="5">
        <v>887</v>
      </c>
      <c r="O13" s="5">
        <v>887</v>
      </c>
      <c r="P13" s="21">
        <f>U13/T13</f>
        <v>0.25</v>
      </c>
      <c r="Q13" s="5">
        <f>0.25*E13</f>
        <v>2.5</v>
      </c>
      <c r="R13" s="5">
        <f>0.5*E13</f>
        <v>5</v>
      </c>
      <c r="S13" s="22">
        <f>0.75*E13</f>
        <v>7.5</v>
      </c>
      <c r="T13" s="22">
        <f>1*E13</f>
        <v>10</v>
      </c>
      <c r="U13" s="23">
        <f>(((N13/O13)*E13)*0.25)</f>
        <v>2.5</v>
      </c>
      <c r="V13" s="30" t="s">
        <v>435</v>
      </c>
      <c r="W13" s="30" t="s">
        <v>436</v>
      </c>
      <c r="X13" s="30" t="s">
        <v>437</v>
      </c>
      <c r="Y13" s="30" t="s">
        <v>438</v>
      </c>
    </row>
    <row r="14" spans="1:25" ht="112.5" customHeight="1" thickBot="1" x14ac:dyDescent="0.25">
      <c r="A14" s="1"/>
      <c r="B14" s="5" t="s">
        <v>19</v>
      </c>
      <c r="C14" s="19" t="s">
        <v>20</v>
      </c>
      <c r="D14" s="19" t="s">
        <v>49</v>
      </c>
      <c r="E14" s="5">
        <v>10</v>
      </c>
      <c r="F14" s="20" t="s">
        <v>30</v>
      </c>
      <c r="G14" s="5" t="s">
        <v>35</v>
      </c>
      <c r="H14" s="20">
        <v>4</v>
      </c>
      <c r="I14" s="5">
        <v>1</v>
      </c>
      <c r="J14" s="5">
        <v>1</v>
      </c>
      <c r="K14" s="20">
        <v>1</v>
      </c>
      <c r="L14" s="5">
        <v>1</v>
      </c>
      <c r="M14" s="20" t="s">
        <v>50</v>
      </c>
      <c r="N14" s="5">
        <v>1</v>
      </c>
      <c r="O14" s="5"/>
      <c r="P14" s="21">
        <f>U14/T14</f>
        <v>0.25</v>
      </c>
      <c r="Q14" s="5">
        <f>((I14/H14)*E14)</f>
        <v>2.5</v>
      </c>
      <c r="R14" s="5">
        <f>((I14+J14)/H14)*E14</f>
        <v>5</v>
      </c>
      <c r="S14" s="22">
        <f>((I14+J14+K14)/H14)*E14</f>
        <v>7.5</v>
      </c>
      <c r="T14" s="22">
        <f>((I14+J14+K14+L14)/H14)*E14</f>
        <v>10</v>
      </c>
      <c r="U14" s="23">
        <f>+(N14/H14)*E14</f>
        <v>2.5</v>
      </c>
      <c r="V14" s="30" t="s">
        <v>446</v>
      </c>
      <c r="W14" s="30" t="s">
        <v>447</v>
      </c>
      <c r="X14" s="30" t="s">
        <v>448</v>
      </c>
      <c r="Y14" s="30" t="s">
        <v>449</v>
      </c>
    </row>
    <row r="15" spans="1:25" ht="112.5" customHeight="1" thickBot="1" x14ac:dyDescent="0.25">
      <c r="B15" s="23" t="s">
        <v>51</v>
      </c>
      <c r="C15" s="25" t="s">
        <v>52</v>
      </c>
      <c r="D15" s="25" t="s">
        <v>53</v>
      </c>
      <c r="E15" s="6">
        <v>10</v>
      </c>
      <c r="F15" s="26" t="s">
        <v>22</v>
      </c>
      <c r="G15" s="6" t="s">
        <v>54</v>
      </c>
      <c r="H15" s="26">
        <v>1</v>
      </c>
      <c r="I15" s="6">
        <v>1</v>
      </c>
      <c r="J15" s="6">
        <v>1</v>
      </c>
      <c r="K15" s="26">
        <v>1</v>
      </c>
      <c r="L15" s="6">
        <v>1</v>
      </c>
      <c r="M15" s="26" t="s">
        <v>55</v>
      </c>
      <c r="N15" s="6">
        <v>2319</v>
      </c>
      <c r="O15" s="6">
        <v>2319</v>
      </c>
      <c r="P15" s="21">
        <f t="shared" ref="P15:P16" si="0">U15/T15</f>
        <v>0.25</v>
      </c>
      <c r="Q15" s="5">
        <f>0.25*E15</f>
        <v>2.5</v>
      </c>
      <c r="R15" s="5">
        <f>0.5*E15</f>
        <v>5</v>
      </c>
      <c r="S15" s="22">
        <f>0.75*E15</f>
        <v>7.5</v>
      </c>
      <c r="T15" s="22">
        <f>1*E15</f>
        <v>10</v>
      </c>
      <c r="U15" s="23">
        <f>(((N15/O15)*E15)*0.25)</f>
        <v>2.5</v>
      </c>
      <c r="V15" s="31" t="s">
        <v>462</v>
      </c>
      <c r="W15" s="31" t="s">
        <v>463</v>
      </c>
      <c r="X15" s="31" t="s">
        <v>442</v>
      </c>
      <c r="Y15" s="31" t="s">
        <v>464</v>
      </c>
    </row>
    <row r="16" spans="1:25" ht="112.5" customHeight="1" thickBot="1" x14ac:dyDescent="0.25">
      <c r="B16" s="23" t="s">
        <v>51</v>
      </c>
      <c r="C16" s="27" t="s">
        <v>56</v>
      </c>
      <c r="D16" s="25" t="s">
        <v>57</v>
      </c>
      <c r="E16" s="6">
        <v>10</v>
      </c>
      <c r="F16" s="26" t="s">
        <v>22</v>
      </c>
      <c r="G16" s="6" t="s">
        <v>58</v>
      </c>
      <c r="H16" s="26">
        <v>1</v>
      </c>
      <c r="I16" s="6">
        <v>1</v>
      </c>
      <c r="J16" s="6">
        <v>1</v>
      </c>
      <c r="K16" s="26">
        <v>1</v>
      </c>
      <c r="L16" s="6">
        <v>1</v>
      </c>
      <c r="M16" s="26" t="s">
        <v>59</v>
      </c>
      <c r="N16" s="6">
        <v>15</v>
      </c>
      <c r="O16" s="6">
        <v>15</v>
      </c>
      <c r="P16" s="21">
        <f t="shared" si="0"/>
        <v>0.25</v>
      </c>
      <c r="Q16" s="5">
        <f>0.25*E16</f>
        <v>2.5</v>
      </c>
      <c r="R16" s="5">
        <f>0.5*E16</f>
        <v>5</v>
      </c>
      <c r="S16" s="22">
        <f>0.75*E16</f>
        <v>7.5</v>
      </c>
      <c r="T16" s="22">
        <f>1*E16</f>
        <v>10</v>
      </c>
      <c r="U16" s="23">
        <f>(((N16/O16)*E16)*0.25)</f>
        <v>2.5</v>
      </c>
      <c r="V16" s="31" t="s">
        <v>488</v>
      </c>
      <c r="W16" s="31" t="s">
        <v>489</v>
      </c>
      <c r="X16" s="31" t="s">
        <v>490</v>
      </c>
      <c r="Y16" s="31" t="s">
        <v>491</v>
      </c>
    </row>
    <row r="17" spans="2:25" ht="112.5" customHeight="1" thickBot="1" x14ac:dyDescent="0.25">
      <c r="B17" s="23" t="s">
        <v>51</v>
      </c>
      <c r="C17" s="27" t="s">
        <v>56</v>
      </c>
      <c r="D17" s="25" t="s">
        <v>60</v>
      </c>
      <c r="E17" s="6">
        <v>10</v>
      </c>
      <c r="F17" s="26" t="s">
        <v>30</v>
      </c>
      <c r="G17" s="6" t="s">
        <v>35</v>
      </c>
      <c r="H17" s="26">
        <v>4</v>
      </c>
      <c r="I17" s="6">
        <v>1</v>
      </c>
      <c r="J17" s="6">
        <v>1</v>
      </c>
      <c r="K17" s="26">
        <v>1</v>
      </c>
      <c r="L17" s="6">
        <v>1</v>
      </c>
      <c r="M17" s="26" t="s">
        <v>61</v>
      </c>
      <c r="N17" s="6">
        <v>0</v>
      </c>
      <c r="O17" s="6"/>
      <c r="P17" s="21">
        <f>U17/T17</f>
        <v>0</v>
      </c>
      <c r="Q17" s="5">
        <f>((I17/H17)*E17)</f>
        <v>2.5</v>
      </c>
      <c r="R17" s="5">
        <f>((I17+J17)/H17)*E17</f>
        <v>5</v>
      </c>
      <c r="S17" s="22">
        <f>((I17+J17+K17)/H17)*E17</f>
        <v>7.5</v>
      </c>
      <c r="T17" s="22">
        <f>((I17+J17+K17+L17)/H17)*E17</f>
        <v>10</v>
      </c>
      <c r="U17" s="23">
        <f>+(N17/H17)*E17</f>
        <v>0</v>
      </c>
      <c r="V17" s="31" t="s">
        <v>464</v>
      </c>
      <c r="W17" s="31" t="s">
        <v>473</v>
      </c>
      <c r="X17" s="31" t="s">
        <v>474</v>
      </c>
      <c r="Y17" s="31" t="s">
        <v>475</v>
      </c>
    </row>
    <row r="18" spans="2:25" ht="112.5" customHeight="1" thickBot="1" x14ac:dyDescent="0.25">
      <c r="B18" s="23" t="s">
        <v>51</v>
      </c>
      <c r="C18" s="27" t="s">
        <v>56</v>
      </c>
      <c r="D18" s="25" t="s">
        <v>62</v>
      </c>
      <c r="E18" s="6">
        <v>10</v>
      </c>
      <c r="F18" s="26" t="s">
        <v>22</v>
      </c>
      <c r="G18" s="6" t="s">
        <v>54</v>
      </c>
      <c r="H18" s="26">
        <v>1</v>
      </c>
      <c r="I18" s="6">
        <v>1</v>
      </c>
      <c r="J18" s="6">
        <v>1</v>
      </c>
      <c r="K18" s="26">
        <v>1</v>
      </c>
      <c r="L18" s="6">
        <v>1</v>
      </c>
      <c r="M18" s="26" t="s">
        <v>63</v>
      </c>
      <c r="N18" s="6">
        <v>241</v>
      </c>
      <c r="O18" s="6">
        <v>241</v>
      </c>
      <c r="P18" s="21">
        <f t="shared" ref="P18:P19" si="1">U18/T18</f>
        <v>0.25</v>
      </c>
      <c r="Q18" s="5">
        <f>0.25*E18</f>
        <v>2.5</v>
      </c>
      <c r="R18" s="5">
        <f>0.5*E18</f>
        <v>5</v>
      </c>
      <c r="S18" s="22">
        <f>0.75*E18</f>
        <v>7.5</v>
      </c>
      <c r="T18" s="22">
        <f>1*E18</f>
        <v>10</v>
      </c>
      <c r="U18" s="23">
        <f>(((N18/O18)*E18)*0.25)</f>
        <v>2.5</v>
      </c>
      <c r="V18" s="31" t="s">
        <v>492</v>
      </c>
      <c r="W18" s="31" t="s">
        <v>493</v>
      </c>
      <c r="X18" s="31" t="s">
        <v>494</v>
      </c>
      <c r="Y18" s="31" t="s">
        <v>464</v>
      </c>
    </row>
    <row r="19" spans="2:25" ht="112.5" customHeight="1" thickBot="1" x14ac:dyDescent="0.25">
      <c r="B19" s="23" t="s">
        <v>51</v>
      </c>
      <c r="C19" s="25" t="s">
        <v>56</v>
      </c>
      <c r="D19" s="25" t="s">
        <v>64</v>
      </c>
      <c r="E19" s="6">
        <v>10</v>
      </c>
      <c r="F19" s="26" t="s">
        <v>22</v>
      </c>
      <c r="G19" s="6" t="s">
        <v>54</v>
      </c>
      <c r="H19" s="26">
        <v>1</v>
      </c>
      <c r="I19" s="6">
        <v>1</v>
      </c>
      <c r="J19" s="6">
        <v>1</v>
      </c>
      <c r="K19" s="26">
        <v>1</v>
      </c>
      <c r="L19" s="6">
        <v>1</v>
      </c>
      <c r="M19" s="26" t="s">
        <v>65</v>
      </c>
      <c r="N19" s="6">
        <v>113</v>
      </c>
      <c r="O19" s="6">
        <v>113</v>
      </c>
      <c r="P19" s="21">
        <f t="shared" si="1"/>
        <v>0.25</v>
      </c>
      <c r="Q19" s="5">
        <f>0.25*E19</f>
        <v>2.5</v>
      </c>
      <c r="R19" s="5">
        <f>0.5*E19</f>
        <v>5</v>
      </c>
      <c r="S19" s="22">
        <f>0.75*E19</f>
        <v>7.5</v>
      </c>
      <c r="T19" s="22">
        <f>1*E19</f>
        <v>10</v>
      </c>
      <c r="U19" s="23">
        <f>(((N19/O19)*E19)*0.25)</f>
        <v>2.5</v>
      </c>
      <c r="V19" s="31" t="s">
        <v>469</v>
      </c>
      <c r="W19" s="31" t="s">
        <v>470</v>
      </c>
      <c r="X19" s="31" t="s">
        <v>471</v>
      </c>
      <c r="Y19" s="31" t="s">
        <v>472</v>
      </c>
    </row>
    <row r="20" spans="2:25" ht="112.5" customHeight="1" thickBot="1" x14ac:dyDescent="0.25">
      <c r="B20" s="23" t="s">
        <v>51</v>
      </c>
      <c r="C20" s="27" t="s">
        <v>37</v>
      </c>
      <c r="D20" s="25" t="s">
        <v>66</v>
      </c>
      <c r="E20" s="6">
        <v>10</v>
      </c>
      <c r="F20" s="26" t="s">
        <v>30</v>
      </c>
      <c r="G20" s="6" t="s">
        <v>67</v>
      </c>
      <c r="H20" s="26">
        <v>13</v>
      </c>
      <c r="I20" s="6">
        <v>4</v>
      </c>
      <c r="J20" s="6">
        <v>3</v>
      </c>
      <c r="K20" s="26">
        <v>4</v>
      </c>
      <c r="L20" s="6">
        <v>2</v>
      </c>
      <c r="M20" s="26" t="s">
        <v>68</v>
      </c>
      <c r="N20" s="6">
        <v>4</v>
      </c>
      <c r="O20" s="6"/>
      <c r="P20" s="21">
        <f>U20/T20</f>
        <v>0.30769230769230771</v>
      </c>
      <c r="Q20" s="5">
        <f>((I20/H20)*E20)</f>
        <v>3.0769230769230771</v>
      </c>
      <c r="R20" s="5">
        <f>((I20+J20)/H20)*E20</f>
        <v>5.3846153846153841</v>
      </c>
      <c r="S20" s="22">
        <f>((I20+J20+K20)/H20)*E20</f>
        <v>8.4615384615384617</v>
      </c>
      <c r="T20" s="22">
        <f>((I20+J20+K20+L20)/H20)*E20</f>
        <v>10</v>
      </c>
      <c r="U20" s="23">
        <f>+(N20/H20)*E20</f>
        <v>3.0769230769230771</v>
      </c>
      <c r="V20" s="31" t="s">
        <v>480</v>
      </c>
      <c r="W20" s="31" t="s">
        <v>481</v>
      </c>
      <c r="X20" s="31" t="s">
        <v>482</v>
      </c>
      <c r="Y20" s="31" t="s">
        <v>483</v>
      </c>
    </row>
    <row r="21" spans="2:25" ht="112.5" customHeight="1" thickBot="1" x14ac:dyDescent="0.25">
      <c r="B21" s="23" t="s">
        <v>51</v>
      </c>
      <c r="C21" s="27" t="s">
        <v>37</v>
      </c>
      <c r="D21" s="25" t="s">
        <v>69</v>
      </c>
      <c r="E21" s="6">
        <v>10</v>
      </c>
      <c r="F21" s="26" t="s">
        <v>22</v>
      </c>
      <c r="G21" s="6" t="s">
        <v>67</v>
      </c>
      <c r="H21" s="26">
        <v>1</v>
      </c>
      <c r="I21" s="6">
        <v>1</v>
      </c>
      <c r="J21" s="6">
        <v>1</v>
      </c>
      <c r="K21" s="26">
        <v>1</v>
      </c>
      <c r="L21" s="6">
        <v>1</v>
      </c>
      <c r="M21" s="26" t="s">
        <v>70</v>
      </c>
      <c r="N21" s="6">
        <v>8</v>
      </c>
      <c r="O21" s="6">
        <v>8</v>
      </c>
      <c r="P21" s="21">
        <f t="shared" ref="P21:P22" si="2">U21/T21</f>
        <v>0.25</v>
      </c>
      <c r="Q21" s="5">
        <f>0.25*E21</f>
        <v>2.5</v>
      </c>
      <c r="R21" s="5">
        <f>0.5*E21</f>
        <v>5</v>
      </c>
      <c r="S21" s="22">
        <f>0.75*E21</f>
        <v>7.5</v>
      </c>
      <c r="T21" s="22">
        <f>1*E21</f>
        <v>10</v>
      </c>
      <c r="U21" s="23">
        <f>(((N21/O21)*E21)*0.25)</f>
        <v>2.5</v>
      </c>
      <c r="V21" s="31" t="s">
        <v>458</v>
      </c>
      <c r="W21" s="31" t="s">
        <v>459</v>
      </c>
      <c r="X21" s="31" t="s">
        <v>460</v>
      </c>
      <c r="Y21" s="31" t="s">
        <v>461</v>
      </c>
    </row>
    <row r="22" spans="2:25" ht="112.5" customHeight="1" thickBot="1" x14ac:dyDescent="0.25">
      <c r="B22" s="23" t="s">
        <v>51</v>
      </c>
      <c r="C22" s="25" t="s">
        <v>37</v>
      </c>
      <c r="D22" s="25" t="s">
        <v>71</v>
      </c>
      <c r="E22" s="6">
        <v>10</v>
      </c>
      <c r="F22" s="26" t="s">
        <v>22</v>
      </c>
      <c r="G22" s="6" t="s">
        <v>67</v>
      </c>
      <c r="H22" s="26">
        <v>1</v>
      </c>
      <c r="I22" s="6">
        <v>1</v>
      </c>
      <c r="J22" s="6">
        <v>1</v>
      </c>
      <c r="K22" s="26">
        <v>1</v>
      </c>
      <c r="L22" s="6">
        <v>1</v>
      </c>
      <c r="M22" s="26" t="s">
        <v>72</v>
      </c>
      <c r="N22" s="6">
        <v>6</v>
      </c>
      <c r="O22" s="6">
        <v>6</v>
      </c>
      <c r="P22" s="21">
        <f t="shared" si="2"/>
        <v>0.25</v>
      </c>
      <c r="Q22" s="5">
        <f>0.25*E22</f>
        <v>2.5</v>
      </c>
      <c r="R22" s="5">
        <f>0.5*E22</f>
        <v>5</v>
      </c>
      <c r="S22" s="22">
        <f>0.75*E22</f>
        <v>7.5</v>
      </c>
      <c r="T22" s="22">
        <f>1*E22</f>
        <v>10</v>
      </c>
      <c r="U22" s="23">
        <f>(((N22/O22)*E22)*0.25)</f>
        <v>2.5</v>
      </c>
      <c r="V22" s="31" t="s">
        <v>484</v>
      </c>
      <c r="W22" s="31" t="s">
        <v>485</v>
      </c>
      <c r="X22" s="31" t="s">
        <v>486</v>
      </c>
      <c r="Y22" s="31" t="s">
        <v>487</v>
      </c>
    </row>
    <row r="23" spans="2:25" ht="112.5" customHeight="1" thickBot="1" x14ac:dyDescent="0.25">
      <c r="B23" s="23" t="s">
        <v>51</v>
      </c>
      <c r="C23" s="27" t="s">
        <v>33</v>
      </c>
      <c r="D23" s="25" t="s">
        <v>73</v>
      </c>
      <c r="E23" s="6">
        <v>10</v>
      </c>
      <c r="F23" s="26" t="s">
        <v>30</v>
      </c>
      <c r="G23" s="6" t="s">
        <v>74</v>
      </c>
      <c r="H23" s="26">
        <v>2</v>
      </c>
      <c r="I23" s="6">
        <v>1</v>
      </c>
      <c r="J23" s="6">
        <v>0</v>
      </c>
      <c r="K23" s="26">
        <v>1</v>
      </c>
      <c r="L23" s="6">
        <v>0</v>
      </c>
      <c r="M23" s="26" t="s">
        <v>75</v>
      </c>
      <c r="N23" s="6">
        <v>1</v>
      </c>
      <c r="O23" s="6"/>
      <c r="P23" s="21">
        <f>U23/T23</f>
        <v>0.5</v>
      </c>
      <c r="Q23" s="5">
        <f>((I23/H23)*E23)</f>
        <v>5</v>
      </c>
      <c r="R23" s="5">
        <f>((I23+J23)/H23)*E23</f>
        <v>5</v>
      </c>
      <c r="S23" s="22">
        <f>((I23+J23+K23)/H23)*E23</f>
        <v>10</v>
      </c>
      <c r="T23" s="22">
        <f>((I23+J23+K23+L23)/H23)*E23</f>
        <v>10</v>
      </c>
      <c r="U23" s="23">
        <f>+(N23/H23)*E23</f>
        <v>5</v>
      </c>
      <c r="V23" s="31" t="s">
        <v>465</v>
      </c>
      <c r="W23" s="31" t="s">
        <v>466</v>
      </c>
      <c r="X23" s="31" t="s">
        <v>467</v>
      </c>
      <c r="Y23" s="31" t="s">
        <v>468</v>
      </c>
    </row>
    <row r="24" spans="2:25" ht="112.5" customHeight="1" thickBot="1" x14ac:dyDescent="0.25">
      <c r="B24" s="23" t="s">
        <v>51</v>
      </c>
      <c r="C24" s="27" t="s">
        <v>33</v>
      </c>
      <c r="D24" s="25" t="s">
        <v>76</v>
      </c>
      <c r="E24" s="6">
        <v>10</v>
      </c>
      <c r="F24" s="26" t="s">
        <v>22</v>
      </c>
      <c r="G24" s="6" t="s">
        <v>31</v>
      </c>
      <c r="H24" s="26">
        <v>1</v>
      </c>
      <c r="I24" s="6">
        <v>1</v>
      </c>
      <c r="J24" s="6">
        <v>1</v>
      </c>
      <c r="K24" s="26">
        <v>1</v>
      </c>
      <c r="L24" s="6">
        <v>1</v>
      </c>
      <c r="M24" s="26" t="s">
        <v>75</v>
      </c>
      <c r="N24" s="6">
        <v>18</v>
      </c>
      <c r="O24" s="6">
        <v>18</v>
      </c>
      <c r="P24" s="21">
        <f t="shared" ref="P24:P26" si="3">U24/T24</f>
        <v>0.25</v>
      </c>
      <c r="Q24" s="5">
        <f>0.25*E24</f>
        <v>2.5</v>
      </c>
      <c r="R24" s="5">
        <f>0.5*E24</f>
        <v>5</v>
      </c>
      <c r="S24" s="22">
        <f>0.75*E24</f>
        <v>7.5</v>
      </c>
      <c r="T24" s="22">
        <f>1*E24</f>
        <v>10</v>
      </c>
      <c r="U24" s="23">
        <f>(((N24/O24)*E24)*0.25)</f>
        <v>2.5</v>
      </c>
      <c r="V24" s="31" t="s">
        <v>476</v>
      </c>
      <c r="W24" s="31" t="s">
        <v>477</v>
      </c>
      <c r="X24" s="31" t="s">
        <v>478</v>
      </c>
      <c r="Y24" s="31" t="s">
        <v>479</v>
      </c>
    </row>
    <row r="25" spans="2:25" ht="112.5" customHeight="1" thickBot="1" x14ac:dyDescent="0.25">
      <c r="B25" s="23" t="s">
        <v>77</v>
      </c>
      <c r="C25" s="24" t="s">
        <v>37</v>
      </c>
      <c r="D25" s="19" t="s">
        <v>78</v>
      </c>
      <c r="E25" s="5">
        <v>10</v>
      </c>
      <c r="F25" s="20" t="s">
        <v>22</v>
      </c>
      <c r="G25" s="5" t="s">
        <v>67</v>
      </c>
      <c r="H25" s="20">
        <v>1</v>
      </c>
      <c r="I25" s="5">
        <v>1</v>
      </c>
      <c r="J25" s="5">
        <v>1</v>
      </c>
      <c r="K25" s="20">
        <v>1</v>
      </c>
      <c r="L25" s="5">
        <v>1</v>
      </c>
      <c r="M25" s="20" t="s">
        <v>79</v>
      </c>
      <c r="N25" s="6">
        <v>1</v>
      </c>
      <c r="O25" s="6">
        <v>1</v>
      </c>
      <c r="P25" s="21">
        <f t="shared" si="3"/>
        <v>0.25</v>
      </c>
      <c r="Q25" s="5">
        <f>0.25*E25</f>
        <v>2.5</v>
      </c>
      <c r="R25" s="5">
        <f>0.5*E25</f>
        <v>5</v>
      </c>
      <c r="S25" s="22">
        <f>0.75*E25</f>
        <v>7.5</v>
      </c>
      <c r="T25" s="22">
        <f>1*E25</f>
        <v>10</v>
      </c>
      <c r="U25" s="23">
        <f>(((N25/O25)*E25)*0.25)</f>
        <v>2.5</v>
      </c>
      <c r="V25" s="31" t="s">
        <v>503</v>
      </c>
      <c r="W25" s="31" t="s">
        <v>504</v>
      </c>
      <c r="X25" s="31" t="s">
        <v>497</v>
      </c>
      <c r="Y25" s="31" t="s">
        <v>498</v>
      </c>
    </row>
    <row r="26" spans="2:25" ht="112.5" customHeight="1" thickBot="1" x14ac:dyDescent="0.25">
      <c r="B26" s="23" t="s">
        <v>77</v>
      </c>
      <c r="C26" s="24" t="s">
        <v>37</v>
      </c>
      <c r="D26" s="19" t="s">
        <v>80</v>
      </c>
      <c r="E26" s="5">
        <v>12</v>
      </c>
      <c r="F26" s="20" t="s">
        <v>22</v>
      </c>
      <c r="G26" s="5" t="s">
        <v>58</v>
      </c>
      <c r="H26" s="20">
        <v>1</v>
      </c>
      <c r="I26" s="5">
        <v>1</v>
      </c>
      <c r="J26" s="5">
        <v>1</v>
      </c>
      <c r="K26" s="20">
        <v>1</v>
      </c>
      <c r="L26" s="5">
        <v>1</v>
      </c>
      <c r="M26" s="20" t="s">
        <v>81</v>
      </c>
      <c r="N26" s="6">
        <v>1</v>
      </c>
      <c r="O26" s="6">
        <v>1</v>
      </c>
      <c r="P26" s="21">
        <f t="shared" si="3"/>
        <v>0.25</v>
      </c>
      <c r="Q26" s="5">
        <f>0.25*E26</f>
        <v>3</v>
      </c>
      <c r="R26" s="5">
        <f>0.5*E26</f>
        <v>6</v>
      </c>
      <c r="S26" s="22">
        <f>0.75*E26</f>
        <v>9</v>
      </c>
      <c r="T26" s="22">
        <f>1*E26</f>
        <v>12</v>
      </c>
      <c r="U26" s="23">
        <f>(((N26/O26)*E26)*0.25)</f>
        <v>3</v>
      </c>
      <c r="V26" s="31" t="s">
        <v>499</v>
      </c>
      <c r="W26" s="31" t="s">
        <v>500</v>
      </c>
      <c r="X26" s="31" t="s">
        <v>497</v>
      </c>
      <c r="Y26" s="31" t="s">
        <v>498</v>
      </c>
    </row>
    <row r="27" spans="2:25" ht="112.5" customHeight="1" thickBot="1" x14ac:dyDescent="0.25">
      <c r="B27" s="23" t="s">
        <v>77</v>
      </c>
      <c r="C27" s="24" t="s">
        <v>37</v>
      </c>
      <c r="D27" s="19" t="s">
        <v>82</v>
      </c>
      <c r="E27" s="5">
        <v>10</v>
      </c>
      <c r="F27" s="20" t="s">
        <v>30</v>
      </c>
      <c r="G27" s="5" t="s">
        <v>83</v>
      </c>
      <c r="H27" s="20">
        <v>1</v>
      </c>
      <c r="I27" s="5">
        <v>0</v>
      </c>
      <c r="J27" s="5">
        <v>0</v>
      </c>
      <c r="K27" s="20">
        <v>1</v>
      </c>
      <c r="L27" s="5">
        <v>0</v>
      </c>
      <c r="M27" s="20" t="s">
        <v>79</v>
      </c>
      <c r="N27" s="6">
        <v>0</v>
      </c>
      <c r="O27" s="6"/>
      <c r="P27" s="21">
        <f>U27/T27</f>
        <v>0</v>
      </c>
      <c r="Q27" s="5">
        <f>((I27/H27)*E27)</f>
        <v>0</v>
      </c>
      <c r="R27" s="5">
        <f>((I27+J27)/H27)*E27</f>
        <v>0</v>
      </c>
      <c r="S27" s="22">
        <f>((I27+J27+K27)/H27)*E27</f>
        <v>10</v>
      </c>
      <c r="T27" s="22">
        <f>((I27+J27+K27+L27)/H27)*E27</f>
        <v>10</v>
      </c>
      <c r="U27" s="23">
        <f>+(N27/H27)*E27</f>
        <v>0</v>
      </c>
      <c r="V27" s="31" t="s">
        <v>512</v>
      </c>
      <c r="W27" s="31" t="s">
        <v>498</v>
      </c>
      <c r="X27" s="31" t="s">
        <v>498</v>
      </c>
      <c r="Y27" s="31" t="s">
        <v>498</v>
      </c>
    </row>
    <row r="28" spans="2:25" ht="112.5" customHeight="1" thickBot="1" x14ac:dyDescent="0.25">
      <c r="B28" s="23" t="s">
        <v>77</v>
      </c>
      <c r="C28" s="19" t="s">
        <v>52</v>
      </c>
      <c r="D28" s="19" t="s">
        <v>84</v>
      </c>
      <c r="E28" s="5">
        <v>12</v>
      </c>
      <c r="F28" s="20" t="s">
        <v>39</v>
      </c>
      <c r="G28" s="5" t="s">
        <v>31</v>
      </c>
      <c r="H28" s="20">
        <v>1</v>
      </c>
      <c r="I28" s="5">
        <v>1</v>
      </c>
      <c r="J28" s="5">
        <v>1</v>
      </c>
      <c r="K28" s="20">
        <v>1</v>
      </c>
      <c r="L28" s="5">
        <v>1</v>
      </c>
      <c r="M28" s="20" t="s">
        <v>85</v>
      </c>
      <c r="N28" s="6">
        <v>1</v>
      </c>
      <c r="O28" s="6"/>
      <c r="P28" s="21">
        <f>Q28/U28</f>
        <v>1</v>
      </c>
      <c r="Q28" s="5">
        <f t="shared" ref="Q28:Q35" si="4">0.25*E28</f>
        <v>3</v>
      </c>
      <c r="R28" s="5">
        <f t="shared" ref="R28:R35" si="5">0.5*E28</f>
        <v>6</v>
      </c>
      <c r="S28" s="22">
        <f t="shared" ref="S28:S35" si="6">0.75*E28</f>
        <v>9</v>
      </c>
      <c r="T28" s="22">
        <f t="shared" ref="T28:T35" si="7">1*E28</f>
        <v>12</v>
      </c>
      <c r="U28" s="23">
        <f>((N28/H28)*E28)*0.25</f>
        <v>3</v>
      </c>
      <c r="V28" s="31" t="s">
        <v>510</v>
      </c>
      <c r="W28" s="31" t="s">
        <v>511</v>
      </c>
      <c r="X28" s="31" t="s">
        <v>497</v>
      </c>
      <c r="Y28" s="31" t="s">
        <v>498</v>
      </c>
    </row>
    <row r="29" spans="2:25" ht="112.5" customHeight="1" thickBot="1" x14ac:dyDescent="0.25">
      <c r="B29" s="23" t="s">
        <v>77</v>
      </c>
      <c r="C29" s="24" t="s">
        <v>41</v>
      </c>
      <c r="D29" s="19" t="s">
        <v>86</v>
      </c>
      <c r="E29" s="5">
        <v>12</v>
      </c>
      <c r="F29" s="20" t="s">
        <v>22</v>
      </c>
      <c r="G29" s="5" t="s">
        <v>87</v>
      </c>
      <c r="H29" s="20">
        <v>1</v>
      </c>
      <c r="I29" s="5">
        <v>1</v>
      </c>
      <c r="J29" s="5">
        <v>1</v>
      </c>
      <c r="K29" s="20">
        <v>1</v>
      </c>
      <c r="L29" s="5">
        <v>1</v>
      </c>
      <c r="M29" s="20" t="s">
        <v>88</v>
      </c>
      <c r="N29" s="6">
        <v>1</v>
      </c>
      <c r="O29" s="6">
        <v>1</v>
      </c>
      <c r="P29" s="21">
        <f t="shared" ref="P29:P35" si="8">U29/T29</f>
        <v>0.25</v>
      </c>
      <c r="Q29" s="5">
        <f t="shared" si="4"/>
        <v>3</v>
      </c>
      <c r="R29" s="5">
        <f t="shared" si="5"/>
        <v>6</v>
      </c>
      <c r="S29" s="22">
        <f t="shared" si="6"/>
        <v>9</v>
      </c>
      <c r="T29" s="22">
        <f t="shared" si="7"/>
        <v>12</v>
      </c>
      <c r="U29" s="23">
        <f t="shared" ref="U29:U35" si="9">(((N29/O29)*E29)*0.25)</f>
        <v>3</v>
      </c>
      <c r="V29" s="31" t="s">
        <v>513</v>
      </c>
      <c r="W29" s="31" t="s">
        <v>514</v>
      </c>
      <c r="X29" s="31" t="s">
        <v>497</v>
      </c>
      <c r="Y29" s="31" t="s">
        <v>498</v>
      </c>
    </row>
    <row r="30" spans="2:25" ht="112.5" customHeight="1" thickBot="1" x14ac:dyDescent="0.25">
      <c r="B30" s="23" t="s">
        <v>77</v>
      </c>
      <c r="C30" s="24" t="s">
        <v>41</v>
      </c>
      <c r="D30" s="19" t="s">
        <v>89</v>
      </c>
      <c r="E30" s="5">
        <v>10</v>
      </c>
      <c r="F30" s="20" t="s">
        <v>22</v>
      </c>
      <c r="G30" s="5" t="s">
        <v>35</v>
      </c>
      <c r="H30" s="20">
        <v>1</v>
      </c>
      <c r="I30" s="5">
        <v>1</v>
      </c>
      <c r="J30" s="5">
        <v>1</v>
      </c>
      <c r="K30" s="20">
        <v>1</v>
      </c>
      <c r="L30" s="5">
        <v>1</v>
      </c>
      <c r="M30" s="20" t="s">
        <v>90</v>
      </c>
      <c r="N30" s="6">
        <v>1</v>
      </c>
      <c r="O30" s="6">
        <v>1</v>
      </c>
      <c r="P30" s="21">
        <f t="shared" si="8"/>
        <v>0.25</v>
      </c>
      <c r="Q30" s="5">
        <f t="shared" si="4"/>
        <v>2.5</v>
      </c>
      <c r="R30" s="5">
        <f t="shared" si="5"/>
        <v>5</v>
      </c>
      <c r="S30" s="22">
        <f t="shared" si="6"/>
        <v>7.5</v>
      </c>
      <c r="T30" s="22">
        <f t="shared" si="7"/>
        <v>10</v>
      </c>
      <c r="U30" s="23">
        <f t="shared" si="9"/>
        <v>2.5</v>
      </c>
      <c r="V30" s="31" t="s">
        <v>505</v>
      </c>
      <c r="W30" s="31" t="s">
        <v>506</v>
      </c>
      <c r="X30" s="31" t="s">
        <v>497</v>
      </c>
      <c r="Y30" s="31" t="s">
        <v>498</v>
      </c>
    </row>
    <row r="31" spans="2:25" ht="112.5" customHeight="1" thickBot="1" x14ac:dyDescent="0.25">
      <c r="B31" s="23" t="s">
        <v>77</v>
      </c>
      <c r="C31" s="24" t="s">
        <v>41</v>
      </c>
      <c r="D31" s="19" t="s">
        <v>91</v>
      </c>
      <c r="E31" s="5">
        <v>12</v>
      </c>
      <c r="F31" s="20" t="s">
        <v>22</v>
      </c>
      <c r="G31" s="5" t="s">
        <v>31</v>
      </c>
      <c r="H31" s="20">
        <v>1</v>
      </c>
      <c r="I31" s="5">
        <v>1</v>
      </c>
      <c r="J31" s="5">
        <v>1</v>
      </c>
      <c r="K31" s="20">
        <v>1</v>
      </c>
      <c r="L31" s="5">
        <v>1</v>
      </c>
      <c r="M31" s="20" t="s">
        <v>92</v>
      </c>
      <c r="N31" s="6">
        <v>1</v>
      </c>
      <c r="O31" s="6">
        <v>1</v>
      </c>
      <c r="P31" s="21">
        <f t="shared" si="8"/>
        <v>0.25</v>
      </c>
      <c r="Q31" s="5">
        <f t="shared" si="4"/>
        <v>3</v>
      </c>
      <c r="R31" s="5">
        <f t="shared" si="5"/>
        <v>6</v>
      </c>
      <c r="S31" s="22">
        <f t="shared" si="6"/>
        <v>9</v>
      </c>
      <c r="T31" s="22">
        <f t="shared" si="7"/>
        <v>12</v>
      </c>
      <c r="U31" s="23">
        <f t="shared" si="9"/>
        <v>3</v>
      </c>
      <c r="V31" s="31" t="s">
        <v>495</v>
      </c>
      <c r="W31" s="31" t="s">
        <v>496</v>
      </c>
      <c r="X31" s="31" t="s">
        <v>497</v>
      </c>
      <c r="Y31" s="31" t="s">
        <v>498</v>
      </c>
    </row>
    <row r="32" spans="2:25" ht="112.5" customHeight="1" thickBot="1" x14ac:dyDescent="0.25">
      <c r="B32" s="23" t="s">
        <v>77</v>
      </c>
      <c r="C32" s="24" t="s">
        <v>41</v>
      </c>
      <c r="D32" s="19" t="s">
        <v>93</v>
      </c>
      <c r="E32" s="5">
        <v>12</v>
      </c>
      <c r="F32" s="20" t="s">
        <v>22</v>
      </c>
      <c r="G32" s="5" t="s">
        <v>35</v>
      </c>
      <c r="H32" s="20">
        <v>1</v>
      </c>
      <c r="I32" s="5">
        <v>1</v>
      </c>
      <c r="J32" s="5">
        <v>1</v>
      </c>
      <c r="K32" s="20">
        <v>1</v>
      </c>
      <c r="L32" s="5">
        <v>1</v>
      </c>
      <c r="M32" s="20" t="s">
        <v>94</v>
      </c>
      <c r="N32" s="6">
        <v>1</v>
      </c>
      <c r="O32" s="6">
        <v>1</v>
      </c>
      <c r="P32" s="21">
        <f t="shared" si="8"/>
        <v>0.25</v>
      </c>
      <c r="Q32" s="5">
        <f t="shared" si="4"/>
        <v>3</v>
      </c>
      <c r="R32" s="5">
        <f t="shared" si="5"/>
        <v>6</v>
      </c>
      <c r="S32" s="22">
        <f t="shared" si="6"/>
        <v>9</v>
      </c>
      <c r="T32" s="22">
        <f t="shared" si="7"/>
        <v>12</v>
      </c>
      <c r="U32" s="23">
        <f t="shared" si="9"/>
        <v>3</v>
      </c>
      <c r="V32" s="31" t="s">
        <v>501</v>
      </c>
      <c r="W32" s="31" t="s">
        <v>502</v>
      </c>
      <c r="X32" s="31" t="s">
        <v>497</v>
      </c>
      <c r="Y32" s="31" t="s">
        <v>498</v>
      </c>
    </row>
    <row r="33" spans="2:25" ht="112.5" customHeight="1" thickBot="1" x14ac:dyDescent="0.25">
      <c r="B33" s="23" t="s">
        <v>77</v>
      </c>
      <c r="C33" s="19" t="s">
        <v>41</v>
      </c>
      <c r="D33" s="19" t="s">
        <v>95</v>
      </c>
      <c r="E33" s="5">
        <v>10</v>
      </c>
      <c r="F33" s="20" t="s">
        <v>22</v>
      </c>
      <c r="G33" s="5" t="s">
        <v>67</v>
      </c>
      <c r="H33" s="20">
        <v>1</v>
      </c>
      <c r="I33" s="5">
        <v>1</v>
      </c>
      <c r="J33" s="5">
        <v>1</v>
      </c>
      <c r="K33" s="20">
        <v>1</v>
      </c>
      <c r="L33" s="5">
        <v>1</v>
      </c>
      <c r="M33" s="20" t="s">
        <v>79</v>
      </c>
      <c r="N33" s="7">
        <v>0</v>
      </c>
      <c r="O33" s="7">
        <v>0</v>
      </c>
      <c r="P33" s="21">
        <v>0.25</v>
      </c>
      <c r="Q33" s="5">
        <f t="shared" si="4"/>
        <v>2.5</v>
      </c>
      <c r="R33" s="5">
        <f t="shared" si="5"/>
        <v>5</v>
      </c>
      <c r="S33" s="22">
        <f t="shared" si="6"/>
        <v>7.5</v>
      </c>
      <c r="T33" s="22">
        <f t="shared" si="7"/>
        <v>10</v>
      </c>
      <c r="U33" s="23" t="e">
        <f t="shared" si="9"/>
        <v>#DIV/0!</v>
      </c>
      <c r="V33" s="31" t="s">
        <v>498</v>
      </c>
      <c r="W33" s="31" t="s">
        <v>507</v>
      </c>
      <c r="X33" s="31" t="s">
        <v>508</v>
      </c>
      <c r="Y33" s="31" t="s">
        <v>509</v>
      </c>
    </row>
    <row r="34" spans="2:25" ht="112.5" customHeight="1" thickBot="1" x14ac:dyDescent="0.25">
      <c r="B34" s="23" t="s">
        <v>96</v>
      </c>
      <c r="C34" s="19" t="s">
        <v>20</v>
      </c>
      <c r="D34" s="19" t="s">
        <v>97</v>
      </c>
      <c r="E34" s="5">
        <v>11</v>
      </c>
      <c r="F34" s="20" t="s">
        <v>22</v>
      </c>
      <c r="G34" s="5" t="s">
        <v>98</v>
      </c>
      <c r="H34" s="20">
        <v>1</v>
      </c>
      <c r="I34" s="5">
        <v>1</v>
      </c>
      <c r="J34" s="5">
        <v>1</v>
      </c>
      <c r="K34" s="20">
        <v>1</v>
      </c>
      <c r="L34" s="5">
        <v>1</v>
      </c>
      <c r="M34" s="20" t="s">
        <v>99</v>
      </c>
      <c r="N34" s="5">
        <v>1551</v>
      </c>
      <c r="O34" s="5">
        <v>1551</v>
      </c>
      <c r="P34" s="21">
        <f t="shared" si="8"/>
        <v>0.25</v>
      </c>
      <c r="Q34" s="5">
        <f t="shared" si="4"/>
        <v>2.75</v>
      </c>
      <c r="R34" s="5">
        <f t="shared" si="5"/>
        <v>5.5</v>
      </c>
      <c r="S34" s="22">
        <f t="shared" si="6"/>
        <v>8.25</v>
      </c>
      <c r="T34" s="22">
        <f t="shared" si="7"/>
        <v>11</v>
      </c>
      <c r="U34" s="23">
        <f t="shared" si="9"/>
        <v>2.75</v>
      </c>
      <c r="V34" s="30" t="s">
        <v>518</v>
      </c>
      <c r="W34" s="30" t="s">
        <v>519</v>
      </c>
      <c r="X34" s="30" t="s">
        <v>442</v>
      </c>
      <c r="Y34" s="30" t="s">
        <v>517</v>
      </c>
    </row>
    <row r="35" spans="2:25" ht="112.5" customHeight="1" thickBot="1" x14ac:dyDescent="0.25">
      <c r="B35" s="23" t="s">
        <v>96</v>
      </c>
      <c r="C35" s="19" t="s">
        <v>52</v>
      </c>
      <c r="D35" s="19" t="s">
        <v>100</v>
      </c>
      <c r="E35" s="5">
        <v>12</v>
      </c>
      <c r="F35" s="20" t="s">
        <v>22</v>
      </c>
      <c r="G35" s="5" t="s">
        <v>101</v>
      </c>
      <c r="H35" s="20">
        <v>1</v>
      </c>
      <c r="I35" s="5">
        <v>1</v>
      </c>
      <c r="J35" s="5">
        <v>1</v>
      </c>
      <c r="K35" s="20">
        <v>1</v>
      </c>
      <c r="L35" s="5">
        <v>1</v>
      </c>
      <c r="M35" s="20" t="s">
        <v>102</v>
      </c>
      <c r="N35" s="5">
        <v>3016</v>
      </c>
      <c r="O35" s="5">
        <v>3016</v>
      </c>
      <c r="P35" s="21">
        <f t="shared" si="8"/>
        <v>0.25</v>
      </c>
      <c r="Q35" s="5">
        <f t="shared" si="4"/>
        <v>3</v>
      </c>
      <c r="R35" s="5">
        <f t="shared" si="5"/>
        <v>6</v>
      </c>
      <c r="S35" s="22">
        <f t="shared" si="6"/>
        <v>9</v>
      </c>
      <c r="T35" s="22">
        <f t="shared" si="7"/>
        <v>12</v>
      </c>
      <c r="U35" s="23">
        <f t="shared" si="9"/>
        <v>3</v>
      </c>
      <c r="V35" s="30" t="s">
        <v>524</v>
      </c>
      <c r="W35" s="30" t="s">
        <v>525</v>
      </c>
      <c r="X35" s="30" t="s">
        <v>526</v>
      </c>
      <c r="Y35" s="30" t="s">
        <v>517</v>
      </c>
    </row>
    <row r="36" spans="2:25" ht="112.5" customHeight="1" thickBot="1" x14ac:dyDescent="0.25">
      <c r="B36" s="23" t="s">
        <v>96</v>
      </c>
      <c r="C36" s="19" t="s">
        <v>103</v>
      </c>
      <c r="D36" s="19" t="s">
        <v>104</v>
      </c>
      <c r="E36" s="5">
        <v>11</v>
      </c>
      <c r="F36" s="20" t="s">
        <v>30</v>
      </c>
      <c r="G36" s="5" t="s">
        <v>35</v>
      </c>
      <c r="H36" s="20">
        <v>4</v>
      </c>
      <c r="I36" s="5">
        <v>1</v>
      </c>
      <c r="J36" s="5">
        <v>1</v>
      </c>
      <c r="K36" s="20">
        <v>1</v>
      </c>
      <c r="L36" s="5">
        <v>1</v>
      </c>
      <c r="M36" s="20" t="s">
        <v>105</v>
      </c>
      <c r="N36" s="5">
        <v>1</v>
      </c>
      <c r="O36" s="5"/>
      <c r="P36" s="21">
        <f>U36/T36</f>
        <v>0.25</v>
      </c>
      <c r="Q36" s="5">
        <f>((I36/H36)*E36)</f>
        <v>2.75</v>
      </c>
      <c r="R36" s="5">
        <f>((I36+J36)/H36)*E36</f>
        <v>5.5</v>
      </c>
      <c r="S36" s="22">
        <f>((I36+J36+K36)/H36)*E36</f>
        <v>8.25</v>
      </c>
      <c r="T36" s="22">
        <f>((I36+J36+K36+L36)/H36)*E36</f>
        <v>11</v>
      </c>
      <c r="U36" s="23">
        <f>+(N36/H36)*E36</f>
        <v>2.75</v>
      </c>
      <c r="V36" s="30" t="s">
        <v>537</v>
      </c>
      <c r="W36" s="30" t="s">
        <v>538</v>
      </c>
      <c r="X36" s="30" t="s">
        <v>442</v>
      </c>
      <c r="Y36" s="30" t="s">
        <v>517</v>
      </c>
    </row>
    <row r="37" spans="2:25" ht="112.5" customHeight="1" thickBot="1" x14ac:dyDescent="0.25">
      <c r="B37" s="23" t="s">
        <v>96</v>
      </c>
      <c r="C37" s="19" t="s">
        <v>106</v>
      </c>
      <c r="D37" s="19" t="s">
        <v>107</v>
      </c>
      <c r="E37" s="5">
        <v>11</v>
      </c>
      <c r="F37" s="20" t="s">
        <v>30</v>
      </c>
      <c r="G37" s="5" t="s">
        <v>87</v>
      </c>
      <c r="H37" s="20">
        <v>13</v>
      </c>
      <c r="I37" s="5">
        <v>3</v>
      </c>
      <c r="J37" s="5">
        <v>4</v>
      </c>
      <c r="K37" s="20">
        <v>4</v>
      </c>
      <c r="L37" s="5">
        <v>2</v>
      </c>
      <c r="M37" s="20" t="s">
        <v>108</v>
      </c>
      <c r="N37" s="5">
        <v>3</v>
      </c>
      <c r="O37" s="5"/>
      <c r="P37" s="21">
        <f>U37/T37</f>
        <v>0.23076923076923081</v>
      </c>
      <c r="Q37" s="5">
        <f>((I37/H37)*E37)</f>
        <v>2.5384615384615388</v>
      </c>
      <c r="R37" s="5">
        <f>((I37+J37)/H37)*E37</f>
        <v>5.9230769230769225</v>
      </c>
      <c r="S37" s="22">
        <f>((I37+J37+K37)/H37)*E37</f>
        <v>9.3076923076923084</v>
      </c>
      <c r="T37" s="22">
        <f>((I37+J37+K37+L37)/H37)*E37</f>
        <v>11</v>
      </c>
      <c r="U37" s="23">
        <f>+(N37/H37)*E37</f>
        <v>2.5384615384615388</v>
      </c>
      <c r="V37" s="30" t="s">
        <v>533</v>
      </c>
      <c r="W37" s="30" t="s">
        <v>534</v>
      </c>
      <c r="X37" s="30" t="s">
        <v>442</v>
      </c>
      <c r="Y37" s="30" t="s">
        <v>517</v>
      </c>
    </row>
    <row r="38" spans="2:25" ht="112.5" customHeight="1" thickBot="1" x14ac:dyDescent="0.25">
      <c r="B38" s="23" t="s">
        <v>96</v>
      </c>
      <c r="C38" s="19" t="s">
        <v>109</v>
      </c>
      <c r="D38" s="19" t="s">
        <v>110</v>
      </c>
      <c r="E38" s="5">
        <v>11</v>
      </c>
      <c r="F38" s="20" t="s">
        <v>30</v>
      </c>
      <c r="G38" s="5" t="s">
        <v>87</v>
      </c>
      <c r="H38" s="20">
        <v>4</v>
      </c>
      <c r="I38" s="5">
        <v>1</v>
      </c>
      <c r="J38" s="5">
        <v>1</v>
      </c>
      <c r="K38" s="20">
        <v>1</v>
      </c>
      <c r="L38" s="5">
        <v>1</v>
      </c>
      <c r="M38" s="20" t="s">
        <v>111</v>
      </c>
      <c r="N38" s="5">
        <v>1</v>
      </c>
      <c r="O38" s="5"/>
      <c r="P38" s="21">
        <f>U38/T38</f>
        <v>0.25</v>
      </c>
      <c r="Q38" s="5">
        <f>((I38/H38)*E38)</f>
        <v>2.75</v>
      </c>
      <c r="R38" s="5">
        <f>((I38+J38)/H38)*E38</f>
        <v>5.5</v>
      </c>
      <c r="S38" s="22">
        <f>((I38+J38+K38)/H38)*E38</f>
        <v>8.25</v>
      </c>
      <c r="T38" s="22">
        <f>((I38+J38+K38+L38)/H38)*E38</f>
        <v>11</v>
      </c>
      <c r="U38" s="23">
        <f>+(N38/H38)*E38</f>
        <v>2.75</v>
      </c>
      <c r="V38" s="30" t="s">
        <v>535</v>
      </c>
      <c r="W38" s="30" t="s">
        <v>536</v>
      </c>
      <c r="X38" s="30" t="s">
        <v>442</v>
      </c>
      <c r="Y38" s="30" t="s">
        <v>517</v>
      </c>
    </row>
    <row r="39" spans="2:25" ht="112.5" customHeight="1" thickBot="1" x14ac:dyDescent="0.25">
      <c r="B39" s="23" t="s">
        <v>96</v>
      </c>
      <c r="C39" s="19" t="s">
        <v>37</v>
      </c>
      <c r="D39" s="19" t="s">
        <v>112</v>
      </c>
      <c r="E39" s="5">
        <v>11</v>
      </c>
      <c r="F39" s="20" t="s">
        <v>30</v>
      </c>
      <c r="G39" s="5" t="s">
        <v>35</v>
      </c>
      <c r="H39" s="20">
        <v>4</v>
      </c>
      <c r="I39" s="5">
        <v>1</v>
      </c>
      <c r="J39" s="5">
        <v>1</v>
      </c>
      <c r="K39" s="20">
        <v>1</v>
      </c>
      <c r="L39" s="5">
        <v>1</v>
      </c>
      <c r="M39" s="20" t="s">
        <v>105</v>
      </c>
      <c r="N39" s="5">
        <v>1</v>
      </c>
      <c r="O39" s="5"/>
      <c r="P39" s="21">
        <f>U39/T39</f>
        <v>0.25</v>
      </c>
      <c r="Q39" s="5">
        <f>((I39/H39)*E39)</f>
        <v>2.75</v>
      </c>
      <c r="R39" s="5">
        <f>((I39+J39)/H39)*E39</f>
        <v>5.5</v>
      </c>
      <c r="S39" s="22">
        <f>((I39+J39+K39)/H39)*E39</f>
        <v>8.25</v>
      </c>
      <c r="T39" s="22">
        <f>((I39+J39+K39+L39)/H39)*E39</f>
        <v>11</v>
      </c>
      <c r="U39" s="23">
        <f>+(N39/H39)*E39</f>
        <v>2.75</v>
      </c>
      <c r="V39" s="30" t="s">
        <v>529</v>
      </c>
      <c r="W39" s="30" t="s">
        <v>530</v>
      </c>
      <c r="X39" s="30" t="s">
        <v>531</v>
      </c>
      <c r="Y39" s="30" t="s">
        <v>532</v>
      </c>
    </row>
    <row r="40" spans="2:25" ht="112.5" customHeight="1" thickBot="1" x14ac:dyDescent="0.25">
      <c r="B40" s="23" t="s">
        <v>96</v>
      </c>
      <c r="C40" s="19" t="s">
        <v>37</v>
      </c>
      <c r="D40" s="19" t="s">
        <v>113</v>
      </c>
      <c r="E40" s="5">
        <v>11</v>
      </c>
      <c r="F40" s="20" t="s">
        <v>22</v>
      </c>
      <c r="G40" s="5" t="s">
        <v>87</v>
      </c>
      <c r="H40" s="20">
        <v>1</v>
      </c>
      <c r="I40" s="5">
        <v>1</v>
      </c>
      <c r="J40" s="5">
        <v>1</v>
      </c>
      <c r="K40" s="20">
        <v>1</v>
      </c>
      <c r="L40" s="5">
        <v>1</v>
      </c>
      <c r="M40" s="20" t="s">
        <v>105</v>
      </c>
      <c r="N40" s="5">
        <v>1</v>
      </c>
      <c r="O40" s="5">
        <v>1</v>
      </c>
      <c r="P40" s="21">
        <f t="shared" ref="P40:P41" si="10">U40/T40</f>
        <v>0.25</v>
      </c>
      <c r="Q40" s="5">
        <f>0.25*E40</f>
        <v>2.75</v>
      </c>
      <c r="R40" s="5">
        <f>0.5*E40</f>
        <v>5.5</v>
      </c>
      <c r="S40" s="22">
        <f>0.75*E40</f>
        <v>8.25</v>
      </c>
      <c r="T40" s="22">
        <f>1*E40</f>
        <v>11</v>
      </c>
      <c r="U40" s="23">
        <f>(((N40/O40)*E40)*0.25)</f>
        <v>2.75</v>
      </c>
      <c r="V40" s="30" t="s">
        <v>527</v>
      </c>
      <c r="W40" s="30" t="s">
        <v>528</v>
      </c>
      <c r="X40" s="30" t="s">
        <v>442</v>
      </c>
      <c r="Y40" s="30" t="s">
        <v>517</v>
      </c>
    </row>
    <row r="41" spans="2:25" ht="112.5" customHeight="1" thickBot="1" x14ac:dyDescent="0.25">
      <c r="B41" s="23" t="s">
        <v>96</v>
      </c>
      <c r="C41" s="19" t="s">
        <v>41</v>
      </c>
      <c r="D41" s="19" t="s">
        <v>114</v>
      </c>
      <c r="E41" s="5">
        <v>11</v>
      </c>
      <c r="F41" s="20" t="s">
        <v>22</v>
      </c>
      <c r="G41" s="5" t="s">
        <v>115</v>
      </c>
      <c r="H41" s="20">
        <v>1</v>
      </c>
      <c r="I41" s="5">
        <v>1</v>
      </c>
      <c r="J41" s="5">
        <v>1</v>
      </c>
      <c r="K41" s="20">
        <v>1</v>
      </c>
      <c r="L41" s="5">
        <v>1</v>
      </c>
      <c r="M41" s="20" t="s">
        <v>116</v>
      </c>
      <c r="N41" s="5">
        <v>836</v>
      </c>
      <c r="O41" s="5">
        <v>836</v>
      </c>
      <c r="P41" s="21">
        <f t="shared" si="10"/>
        <v>0.25</v>
      </c>
      <c r="Q41" s="5">
        <f>0.25*E41</f>
        <v>2.75</v>
      </c>
      <c r="R41" s="5">
        <f>0.5*E41</f>
        <v>5.5</v>
      </c>
      <c r="S41" s="22">
        <f>0.75*E41</f>
        <v>8.25</v>
      </c>
      <c r="T41" s="22">
        <f>1*E41</f>
        <v>11</v>
      </c>
      <c r="U41" s="23">
        <f>(((N41/O41)*E41)*0.25)</f>
        <v>2.75</v>
      </c>
      <c r="V41" s="30" t="s">
        <v>520</v>
      </c>
      <c r="W41" s="30" t="s">
        <v>521</v>
      </c>
      <c r="X41" s="30" t="s">
        <v>522</v>
      </c>
      <c r="Y41" s="30" t="s">
        <v>523</v>
      </c>
    </row>
    <row r="42" spans="2:25" ht="112.5" customHeight="1" thickBot="1" x14ac:dyDescent="0.25">
      <c r="B42" s="23" t="s">
        <v>96</v>
      </c>
      <c r="C42" s="19" t="s">
        <v>33</v>
      </c>
      <c r="D42" s="19" t="s">
        <v>117</v>
      </c>
      <c r="E42" s="5">
        <v>11</v>
      </c>
      <c r="F42" s="20" t="s">
        <v>30</v>
      </c>
      <c r="G42" s="5" t="s">
        <v>118</v>
      </c>
      <c r="H42" s="20">
        <v>10</v>
      </c>
      <c r="I42" s="5">
        <v>2</v>
      </c>
      <c r="J42" s="5">
        <v>3</v>
      </c>
      <c r="K42" s="20">
        <v>3</v>
      </c>
      <c r="L42" s="5">
        <v>2</v>
      </c>
      <c r="M42" s="20" t="s">
        <v>75</v>
      </c>
      <c r="N42" s="5">
        <v>2</v>
      </c>
      <c r="O42" s="5"/>
      <c r="P42" s="21">
        <f>U42/T42</f>
        <v>0.2</v>
      </c>
      <c r="Q42" s="5">
        <f>((I42/H42)*E42)</f>
        <v>2.2000000000000002</v>
      </c>
      <c r="R42" s="5">
        <f>((I42+J42)/H42)*E42</f>
        <v>5.5</v>
      </c>
      <c r="S42" s="22">
        <f>((I42+J42+K42)/H42)*E42</f>
        <v>8.8000000000000007</v>
      </c>
      <c r="T42" s="22">
        <f>((I42+J42+K42+L42)/H42)*E42</f>
        <v>11</v>
      </c>
      <c r="U42" s="23">
        <f>+(N42/H42)*E42</f>
        <v>2.2000000000000002</v>
      </c>
      <c r="V42" s="30" t="s">
        <v>515</v>
      </c>
      <c r="W42" s="30" t="s">
        <v>516</v>
      </c>
      <c r="X42" s="30" t="s">
        <v>442</v>
      </c>
      <c r="Y42" s="30" t="s">
        <v>517</v>
      </c>
    </row>
    <row r="43" spans="2:25" ht="112.5" customHeight="1" thickBot="1" x14ac:dyDescent="0.25">
      <c r="B43" s="23" t="s">
        <v>119</v>
      </c>
      <c r="C43" s="24" t="s">
        <v>41</v>
      </c>
      <c r="D43" s="19" t="s">
        <v>120</v>
      </c>
      <c r="E43" s="5">
        <v>12</v>
      </c>
      <c r="F43" s="20" t="s">
        <v>22</v>
      </c>
      <c r="G43" s="5" t="s">
        <v>121</v>
      </c>
      <c r="H43" s="20">
        <v>1</v>
      </c>
      <c r="I43" s="5">
        <v>1</v>
      </c>
      <c r="J43" s="5">
        <v>1</v>
      </c>
      <c r="K43" s="20">
        <v>1</v>
      </c>
      <c r="L43" s="5">
        <v>1</v>
      </c>
      <c r="M43" s="20" t="s">
        <v>122</v>
      </c>
      <c r="N43" s="6">
        <v>5197</v>
      </c>
      <c r="O43" s="6">
        <v>5197</v>
      </c>
      <c r="P43" s="21">
        <f t="shared" ref="P43:P54" si="11">U43/T43</f>
        <v>0.25</v>
      </c>
      <c r="Q43" s="5">
        <f t="shared" ref="Q43:Q54" si="12">0.25*E43</f>
        <v>3</v>
      </c>
      <c r="R43" s="5">
        <f t="shared" ref="R43:R54" si="13">0.5*E43</f>
        <v>6</v>
      </c>
      <c r="S43" s="22">
        <f t="shared" ref="S43:S54" si="14">0.75*E43</f>
        <v>9</v>
      </c>
      <c r="T43" s="22">
        <f t="shared" ref="T43:T54" si="15">1*E43</f>
        <v>12</v>
      </c>
      <c r="U43" s="23">
        <f t="shared" ref="U43:U54" si="16">(((N43/O43)*E43)*0.25)</f>
        <v>3</v>
      </c>
      <c r="V43" s="31" t="s">
        <v>547</v>
      </c>
      <c r="W43" s="31" t="s">
        <v>548</v>
      </c>
      <c r="X43" s="31" t="s">
        <v>549</v>
      </c>
      <c r="Y43" s="31" t="s">
        <v>550</v>
      </c>
    </row>
    <row r="44" spans="2:25" ht="112.5" customHeight="1" thickBot="1" x14ac:dyDescent="0.25">
      <c r="B44" s="23" t="s">
        <v>119</v>
      </c>
      <c r="C44" s="24" t="s">
        <v>41</v>
      </c>
      <c r="D44" s="19" t="s">
        <v>123</v>
      </c>
      <c r="E44" s="5">
        <v>12</v>
      </c>
      <c r="F44" s="20" t="s">
        <v>22</v>
      </c>
      <c r="G44" s="5" t="s">
        <v>35</v>
      </c>
      <c r="H44" s="20">
        <v>1</v>
      </c>
      <c r="I44" s="5">
        <v>1</v>
      </c>
      <c r="J44" s="5">
        <v>1</v>
      </c>
      <c r="K44" s="20">
        <v>1</v>
      </c>
      <c r="L44" s="5">
        <v>1</v>
      </c>
      <c r="M44" s="20" t="s">
        <v>124</v>
      </c>
      <c r="N44" s="6">
        <v>2179</v>
      </c>
      <c r="O44" s="6">
        <v>2179</v>
      </c>
      <c r="P44" s="21">
        <f t="shared" si="11"/>
        <v>0.25</v>
      </c>
      <c r="Q44" s="5">
        <f t="shared" si="12"/>
        <v>3</v>
      </c>
      <c r="R44" s="5">
        <f t="shared" si="13"/>
        <v>6</v>
      </c>
      <c r="S44" s="22">
        <f t="shared" si="14"/>
        <v>9</v>
      </c>
      <c r="T44" s="22">
        <f t="shared" si="15"/>
        <v>12</v>
      </c>
      <c r="U44" s="23">
        <f t="shared" si="16"/>
        <v>3</v>
      </c>
      <c r="V44" s="31" t="s">
        <v>555</v>
      </c>
      <c r="W44" s="31" t="s">
        <v>556</v>
      </c>
      <c r="X44" s="31" t="s">
        <v>557</v>
      </c>
      <c r="Y44" s="31" t="s">
        <v>442</v>
      </c>
    </row>
    <row r="45" spans="2:25" ht="112.5" customHeight="1" thickBot="1" x14ac:dyDescent="0.25">
      <c r="B45" s="23" t="s">
        <v>119</v>
      </c>
      <c r="C45" s="24" t="s">
        <v>41</v>
      </c>
      <c r="D45" s="19" t="s">
        <v>125</v>
      </c>
      <c r="E45" s="5">
        <v>12</v>
      </c>
      <c r="F45" s="20" t="s">
        <v>22</v>
      </c>
      <c r="G45" s="5" t="s">
        <v>126</v>
      </c>
      <c r="H45" s="20">
        <v>1</v>
      </c>
      <c r="I45" s="5">
        <v>1</v>
      </c>
      <c r="J45" s="5">
        <v>1</v>
      </c>
      <c r="K45" s="20">
        <v>1</v>
      </c>
      <c r="L45" s="5">
        <v>1</v>
      </c>
      <c r="M45" s="20" t="s">
        <v>127</v>
      </c>
      <c r="N45" s="6">
        <v>1088</v>
      </c>
      <c r="O45" s="6">
        <v>1088</v>
      </c>
      <c r="P45" s="21">
        <f t="shared" si="11"/>
        <v>0.25</v>
      </c>
      <c r="Q45" s="5">
        <f t="shared" si="12"/>
        <v>3</v>
      </c>
      <c r="R45" s="5">
        <f t="shared" si="13"/>
        <v>6</v>
      </c>
      <c r="S45" s="22">
        <f t="shared" si="14"/>
        <v>9</v>
      </c>
      <c r="T45" s="22">
        <f t="shared" si="15"/>
        <v>12</v>
      </c>
      <c r="U45" s="23">
        <f t="shared" si="16"/>
        <v>3</v>
      </c>
      <c r="V45" s="31" t="s">
        <v>566</v>
      </c>
      <c r="W45" s="31" t="s">
        <v>567</v>
      </c>
      <c r="X45" s="31" t="s">
        <v>568</v>
      </c>
      <c r="Y45" s="31" t="s">
        <v>569</v>
      </c>
    </row>
    <row r="46" spans="2:25" ht="112.5" customHeight="1" thickBot="1" x14ac:dyDescent="0.25">
      <c r="B46" s="23" t="s">
        <v>119</v>
      </c>
      <c r="C46" s="24" t="s">
        <v>41</v>
      </c>
      <c r="D46" s="19" t="s">
        <v>128</v>
      </c>
      <c r="E46" s="5">
        <v>12</v>
      </c>
      <c r="F46" s="20" t="s">
        <v>22</v>
      </c>
      <c r="G46" s="5" t="s">
        <v>31</v>
      </c>
      <c r="H46" s="20">
        <v>1</v>
      </c>
      <c r="I46" s="5">
        <v>1</v>
      </c>
      <c r="J46" s="5">
        <v>1</v>
      </c>
      <c r="K46" s="20">
        <v>1</v>
      </c>
      <c r="L46" s="5">
        <v>1</v>
      </c>
      <c r="M46" s="20" t="s">
        <v>127</v>
      </c>
      <c r="N46" s="6">
        <v>1150</v>
      </c>
      <c r="O46" s="6">
        <v>1150</v>
      </c>
      <c r="P46" s="21">
        <f t="shared" si="11"/>
        <v>0.25</v>
      </c>
      <c r="Q46" s="5">
        <f t="shared" si="12"/>
        <v>3</v>
      </c>
      <c r="R46" s="5">
        <f t="shared" si="13"/>
        <v>6</v>
      </c>
      <c r="S46" s="22">
        <f t="shared" si="14"/>
        <v>9</v>
      </c>
      <c r="T46" s="22">
        <f t="shared" si="15"/>
        <v>12</v>
      </c>
      <c r="U46" s="23">
        <f t="shared" si="16"/>
        <v>3</v>
      </c>
      <c r="V46" s="31" t="s">
        <v>539</v>
      </c>
      <c r="W46" s="31" t="s">
        <v>540</v>
      </c>
      <c r="X46" s="31" t="s">
        <v>541</v>
      </c>
      <c r="Y46" s="31" t="s">
        <v>542</v>
      </c>
    </row>
    <row r="47" spans="2:25" ht="112.5" customHeight="1" thickBot="1" x14ac:dyDescent="0.25">
      <c r="B47" s="23" t="s">
        <v>119</v>
      </c>
      <c r="C47" s="24" t="s">
        <v>41</v>
      </c>
      <c r="D47" s="19" t="s">
        <v>129</v>
      </c>
      <c r="E47" s="5">
        <v>16</v>
      </c>
      <c r="F47" s="20" t="s">
        <v>22</v>
      </c>
      <c r="G47" s="5" t="s">
        <v>31</v>
      </c>
      <c r="H47" s="20">
        <v>1</v>
      </c>
      <c r="I47" s="5">
        <v>1</v>
      </c>
      <c r="J47" s="5">
        <v>1</v>
      </c>
      <c r="K47" s="20">
        <v>1</v>
      </c>
      <c r="L47" s="5">
        <v>1</v>
      </c>
      <c r="M47" s="20" t="s">
        <v>130</v>
      </c>
      <c r="N47" s="6">
        <v>258</v>
      </c>
      <c r="O47" s="6">
        <v>258</v>
      </c>
      <c r="P47" s="21">
        <f t="shared" si="11"/>
        <v>0.25</v>
      </c>
      <c r="Q47" s="5">
        <f t="shared" si="12"/>
        <v>4</v>
      </c>
      <c r="R47" s="5">
        <f t="shared" si="13"/>
        <v>8</v>
      </c>
      <c r="S47" s="22">
        <f t="shared" si="14"/>
        <v>12</v>
      </c>
      <c r="T47" s="22">
        <f t="shared" si="15"/>
        <v>16</v>
      </c>
      <c r="U47" s="23">
        <f t="shared" si="16"/>
        <v>4</v>
      </c>
      <c r="V47" s="31" t="s">
        <v>543</v>
      </c>
      <c r="W47" s="31" t="s">
        <v>544</v>
      </c>
      <c r="X47" s="31" t="s">
        <v>545</v>
      </c>
      <c r="Y47" s="31" t="s">
        <v>546</v>
      </c>
    </row>
    <row r="48" spans="2:25" ht="112.5" customHeight="1" thickBot="1" x14ac:dyDescent="0.25">
      <c r="B48" s="23" t="s">
        <v>119</v>
      </c>
      <c r="C48" s="24" t="s">
        <v>41</v>
      </c>
      <c r="D48" s="19" t="s">
        <v>131</v>
      </c>
      <c r="E48" s="5">
        <v>12</v>
      </c>
      <c r="F48" s="20" t="s">
        <v>22</v>
      </c>
      <c r="G48" s="5" t="s">
        <v>67</v>
      </c>
      <c r="H48" s="20">
        <v>1</v>
      </c>
      <c r="I48" s="5">
        <v>1</v>
      </c>
      <c r="J48" s="5">
        <v>1</v>
      </c>
      <c r="K48" s="20">
        <v>1</v>
      </c>
      <c r="L48" s="5">
        <v>1</v>
      </c>
      <c r="M48" s="20" t="s">
        <v>132</v>
      </c>
      <c r="N48" s="6">
        <v>20</v>
      </c>
      <c r="O48" s="6">
        <v>20</v>
      </c>
      <c r="P48" s="21">
        <f t="shared" si="11"/>
        <v>0.25</v>
      </c>
      <c r="Q48" s="5">
        <f t="shared" si="12"/>
        <v>3</v>
      </c>
      <c r="R48" s="5">
        <f t="shared" si="13"/>
        <v>6</v>
      </c>
      <c r="S48" s="22">
        <f t="shared" si="14"/>
        <v>9</v>
      </c>
      <c r="T48" s="22">
        <f t="shared" si="15"/>
        <v>12</v>
      </c>
      <c r="U48" s="23">
        <f t="shared" si="16"/>
        <v>3</v>
      </c>
      <c r="V48" s="31" t="s">
        <v>558</v>
      </c>
      <c r="W48" s="31" t="s">
        <v>559</v>
      </c>
      <c r="X48" s="31" t="s">
        <v>560</v>
      </c>
      <c r="Y48" s="31" t="s">
        <v>561</v>
      </c>
    </row>
    <row r="49" spans="2:25" ht="112.5" customHeight="1" thickBot="1" x14ac:dyDescent="0.25">
      <c r="B49" s="23" t="s">
        <v>119</v>
      </c>
      <c r="C49" s="24" t="s">
        <v>41</v>
      </c>
      <c r="D49" s="19" t="s">
        <v>133</v>
      </c>
      <c r="E49" s="5">
        <v>12</v>
      </c>
      <c r="F49" s="20" t="s">
        <v>22</v>
      </c>
      <c r="G49" s="5" t="s">
        <v>35</v>
      </c>
      <c r="H49" s="20">
        <v>1</v>
      </c>
      <c r="I49" s="5">
        <v>1</v>
      </c>
      <c r="J49" s="5">
        <v>1</v>
      </c>
      <c r="K49" s="20">
        <v>1</v>
      </c>
      <c r="L49" s="5">
        <v>1</v>
      </c>
      <c r="M49" s="20" t="s">
        <v>134</v>
      </c>
      <c r="N49" s="6">
        <v>665</v>
      </c>
      <c r="O49" s="6">
        <v>665</v>
      </c>
      <c r="P49" s="21">
        <f t="shared" si="11"/>
        <v>0.25</v>
      </c>
      <c r="Q49" s="5">
        <f t="shared" si="12"/>
        <v>3</v>
      </c>
      <c r="R49" s="5">
        <f t="shared" si="13"/>
        <v>6</v>
      </c>
      <c r="S49" s="22">
        <f t="shared" si="14"/>
        <v>9</v>
      </c>
      <c r="T49" s="22">
        <f t="shared" si="15"/>
        <v>12</v>
      </c>
      <c r="U49" s="23">
        <f t="shared" si="16"/>
        <v>3</v>
      </c>
      <c r="V49" s="31" t="s">
        <v>551</v>
      </c>
      <c r="W49" s="31" t="s">
        <v>552</v>
      </c>
      <c r="X49" s="31" t="s">
        <v>553</v>
      </c>
      <c r="Y49" s="31" t="s">
        <v>554</v>
      </c>
    </row>
    <row r="50" spans="2:25" ht="112.5" customHeight="1" thickBot="1" x14ac:dyDescent="0.25">
      <c r="B50" s="23" t="s">
        <v>119</v>
      </c>
      <c r="C50" s="24" t="s">
        <v>41</v>
      </c>
      <c r="D50" s="19" t="s">
        <v>135</v>
      </c>
      <c r="E50" s="5">
        <v>12</v>
      </c>
      <c r="F50" s="20" t="s">
        <v>22</v>
      </c>
      <c r="G50" s="5" t="s">
        <v>136</v>
      </c>
      <c r="H50" s="20">
        <v>1</v>
      </c>
      <c r="I50" s="5">
        <v>1</v>
      </c>
      <c r="J50" s="5">
        <v>1</v>
      </c>
      <c r="K50" s="20">
        <v>1</v>
      </c>
      <c r="L50" s="5">
        <v>1</v>
      </c>
      <c r="M50" s="20" t="s">
        <v>137</v>
      </c>
      <c r="N50" s="6">
        <v>56</v>
      </c>
      <c r="O50" s="6">
        <v>56</v>
      </c>
      <c r="P50" s="21">
        <f t="shared" si="11"/>
        <v>0.25</v>
      </c>
      <c r="Q50" s="5">
        <f t="shared" si="12"/>
        <v>3</v>
      </c>
      <c r="R50" s="5">
        <f t="shared" si="13"/>
        <v>6</v>
      </c>
      <c r="S50" s="22">
        <f t="shared" si="14"/>
        <v>9</v>
      </c>
      <c r="T50" s="22">
        <f t="shared" si="15"/>
        <v>12</v>
      </c>
      <c r="U50" s="23">
        <f t="shared" si="16"/>
        <v>3</v>
      </c>
      <c r="V50" s="31" t="s">
        <v>562</v>
      </c>
      <c r="W50" s="31" t="s">
        <v>563</v>
      </c>
      <c r="X50" s="31" t="s">
        <v>564</v>
      </c>
      <c r="Y50" s="31" t="s">
        <v>565</v>
      </c>
    </row>
    <row r="51" spans="2:25" ht="112.5" customHeight="1" thickBot="1" x14ac:dyDescent="0.25">
      <c r="B51" s="23" t="s">
        <v>138</v>
      </c>
      <c r="C51" s="19" t="s">
        <v>41</v>
      </c>
      <c r="D51" s="19" t="s">
        <v>139</v>
      </c>
      <c r="E51" s="5">
        <v>11</v>
      </c>
      <c r="F51" s="20" t="s">
        <v>22</v>
      </c>
      <c r="G51" s="5" t="s">
        <v>54</v>
      </c>
      <c r="H51" s="20">
        <v>1</v>
      </c>
      <c r="I51" s="5">
        <v>1</v>
      </c>
      <c r="J51" s="5">
        <v>1</v>
      </c>
      <c r="K51" s="20">
        <v>1</v>
      </c>
      <c r="L51" s="5">
        <v>1</v>
      </c>
      <c r="M51" s="20" t="s">
        <v>140</v>
      </c>
      <c r="N51" s="6">
        <v>226</v>
      </c>
      <c r="O51" s="6">
        <v>226</v>
      </c>
      <c r="P51" s="21">
        <f t="shared" si="11"/>
        <v>0.25</v>
      </c>
      <c r="Q51" s="5">
        <f t="shared" si="12"/>
        <v>2.75</v>
      </c>
      <c r="R51" s="5">
        <f t="shared" si="13"/>
        <v>5.5</v>
      </c>
      <c r="S51" s="22">
        <f t="shared" si="14"/>
        <v>8.25</v>
      </c>
      <c r="T51" s="22">
        <f t="shared" si="15"/>
        <v>11</v>
      </c>
      <c r="U51" s="23">
        <f t="shared" si="16"/>
        <v>2.75</v>
      </c>
      <c r="V51" s="31" t="s">
        <v>574</v>
      </c>
      <c r="W51" s="31" t="s">
        <v>575</v>
      </c>
      <c r="X51" s="31" t="s">
        <v>576</v>
      </c>
      <c r="Y51" s="31" t="s">
        <v>577</v>
      </c>
    </row>
    <row r="52" spans="2:25" ht="112.5" customHeight="1" thickBot="1" x14ac:dyDescent="0.25">
      <c r="B52" s="23" t="s">
        <v>138</v>
      </c>
      <c r="C52" s="19" t="s">
        <v>52</v>
      </c>
      <c r="D52" s="19" t="s">
        <v>141</v>
      </c>
      <c r="E52" s="5">
        <v>12</v>
      </c>
      <c r="F52" s="20" t="s">
        <v>22</v>
      </c>
      <c r="G52" s="5" t="s">
        <v>142</v>
      </c>
      <c r="H52" s="20">
        <v>1</v>
      </c>
      <c r="I52" s="5">
        <v>1</v>
      </c>
      <c r="J52" s="5">
        <v>1</v>
      </c>
      <c r="K52" s="20">
        <v>1</v>
      </c>
      <c r="L52" s="5">
        <v>1</v>
      </c>
      <c r="M52" s="20" t="s">
        <v>143</v>
      </c>
      <c r="N52" s="6">
        <v>12</v>
      </c>
      <c r="O52" s="6">
        <v>12</v>
      </c>
      <c r="P52" s="21">
        <f t="shared" si="11"/>
        <v>0.25</v>
      </c>
      <c r="Q52" s="5">
        <f t="shared" si="12"/>
        <v>3</v>
      </c>
      <c r="R52" s="5">
        <f t="shared" si="13"/>
        <v>6</v>
      </c>
      <c r="S52" s="22">
        <f t="shared" si="14"/>
        <v>9</v>
      </c>
      <c r="T52" s="22">
        <f t="shared" si="15"/>
        <v>12</v>
      </c>
      <c r="U52" s="23">
        <f t="shared" si="16"/>
        <v>3</v>
      </c>
      <c r="V52" s="31" t="s">
        <v>590</v>
      </c>
      <c r="W52" s="31" t="s">
        <v>591</v>
      </c>
      <c r="X52" s="31" t="s">
        <v>592</v>
      </c>
      <c r="Y52" s="31" t="s">
        <v>442</v>
      </c>
    </row>
    <row r="53" spans="2:25" ht="112.5" customHeight="1" thickBot="1" x14ac:dyDescent="0.25">
      <c r="B53" s="23" t="s">
        <v>138</v>
      </c>
      <c r="C53" s="19" t="s">
        <v>37</v>
      </c>
      <c r="D53" s="19" t="s">
        <v>144</v>
      </c>
      <c r="E53" s="5">
        <v>14</v>
      </c>
      <c r="F53" s="20" t="s">
        <v>22</v>
      </c>
      <c r="G53" s="5" t="s">
        <v>145</v>
      </c>
      <c r="H53" s="20">
        <v>1</v>
      </c>
      <c r="I53" s="5">
        <v>1</v>
      </c>
      <c r="J53" s="5">
        <v>1</v>
      </c>
      <c r="K53" s="20">
        <v>1</v>
      </c>
      <c r="L53" s="5">
        <v>1</v>
      </c>
      <c r="M53" s="20" t="s">
        <v>146</v>
      </c>
      <c r="N53" s="6">
        <v>11</v>
      </c>
      <c r="O53" s="6">
        <v>11</v>
      </c>
      <c r="P53" s="21">
        <f t="shared" si="11"/>
        <v>0.25</v>
      </c>
      <c r="Q53" s="5">
        <f t="shared" si="12"/>
        <v>3.5</v>
      </c>
      <c r="R53" s="5">
        <f t="shared" si="13"/>
        <v>7</v>
      </c>
      <c r="S53" s="22">
        <f t="shared" si="14"/>
        <v>10.5</v>
      </c>
      <c r="T53" s="22">
        <f t="shared" si="15"/>
        <v>14</v>
      </c>
      <c r="U53" s="23">
        <f t="shared" si="16"/>
        <v>3.5</v>
      </c>
      <c r="V53" s="31" t="s">
        <v>582</v>
      </c>
      <c r="W53" s="31" t="s">
        <v>583</v>
      </c>
      <c r="X53" s="31" t="s">
        <v>584</v>
      </c>
      <c r="Y53" s="31" t="s">
        <v>585</v>
      </c>
    </row>
    <row r="54" spans="2:25" ht="112.5" customHeight="1" thickBot="1" x14ac:dyDescent="0.25">
      <c r="B54" s="23" t="s">
        <v>138</v>
      </c>
      <c r="C54" s="19" t="s">
        <v>33</v>
      </c>
      <c r="D54" s="19" t="s">
        <v>147</v>
      </c>
      <c r="E54" s="5">
        <v>14</v>
      </c>
      <c r="F54" s="20" t="s">
        <v>22</v>
      </c>
      <c r="G54" s="5" t="s">
        <v>54</v>
      </c>
      <c r="H54" s="20">
        <v>1</v>
      </c>
      <c r="I54" s="5">
        <v>1</v>
      </c>
      <c r="J54" s="5">
        <v>1</v>
      </c>
      <c r="K54" s="20">
        <v>1</v>
      </c>
      <c r="L54" s="5">
        <v>1</v>
      </c>
      <c r="M54" s="20" t="s">
        <v>148</v>
      </c>
      <c r="N54" s="6">
        <v>549</v>
      </c>
      <c r="O54" s="6">
        <v>549</v>
      </c>
      <c r="P54" s="21">
        <f t="shared" si="11"/>
        <v>0.25</v>
      </c>
      <c r="Q54" s="5">
        <f t="shared" si="12"/>
        <v>3.5</v>
      </c>
      <c r="R54" s="5">
        <f t="shared" si="13"/>
        <v>7</v>
      </c>
      <c r="S54" s="22">
        <f t="shared" si="14"/>
        <v>10.5</v>
      </c>
      <c r="T54" s="22">
        <f t="shared" si="15"/>
        <v>14</v>
      </c>
      <c r="U54" s="23">
        <f t="shared" si="16"/>
        <v>3.5</v>
      </c>
      <c r="V54" s="31" t="s">
        <v>570</v>
      </c>
      <c r="W54" s="31" t="s">
        <v>571</v>
      </c>
      <c r="X54" s="31" t="s">
        <v>572</v>
      </c>
      <c r="Y54" s="31" t="s">
        <v>573</v>
      </c>
    </row>
    <row r="55" spans="2:25" ht="112.5" customHeight="1" thickBot="1" x14ac:dyDescent="0.25">
      <c r="B55" s="23" t="s">
        <v>138</v>
      </c>
      <c r="C55" s="19" t="s">
        <v>106</v>
      </c>
      <c r="D55" s="19" t="s">
        <v>149</v>
      </c>
      <c r="E55" s="5">
        <v>14</v>
      </c>
      <c r="F55" s="20" t="s">
        <v>30</v>
      </c>
      <c r="G55" s="5" t="s">
        <v>150</v>
      </c>
      <c r="H55" s="20">
        <v>1</v>
      </c>
      <c r="I55" s="5">
        <v>0</v>
      </c>
      <c r="J55" s="5">
        <v>0</v>
      </c>
      <c r="K55" s="20">
        <v>1</v>
      </c>
      <c r="L55" s="5">
        <v>0</v>
      </c>
      <c r="M55" s="20" t="s">
        <v>151</v>
      </c>
      <c r="N55" s="6">
        <v>0</v>
      </c>
      <c r="O55" s="6"/>
      <c r="P55" s="21">
        <f>U55/T55</f>
        <v>0</v>
      </c>
      <c r="Q55" s="5">
        <f>((I55/H55)*E55)</f>
        <v>0</v>
      </c>
      <c r="R55" s="5">
        <f>((I55+J55)/H55)*E55</f>
        <v>0</v>
      </c>
      <c r="S55" s="22">
        <f>((I55+J55+K55)/H55)*E55</f>
        <v>14</v>
      </c>
      <c r="T55" s="22">
        <f>((I55+J55+K55+L55)/H55)*E55</f>
        <v>14</v>
      </c>
      <c r="U55" s="23">
        <f>+(N55/H55)*E55</f>
        <v>0</v>
      </c>
      <c r="V55" s="31" t="s">
        <v>593</v>
      </c>
      <c r="W55" s="31" t="s">
        <v>593</v>
      </c>
      <c r="X55" s="31" t="s">
        <v>593</v>
      </c>
      <c r="Y55" s="31" t="s">
        <v>593</v>
      </c>
    </row>
    <row r="56" spans="2:25" ht="112.5" customHeight="1" thickBot="1" x14ac:dyDescent="0.25">
      <c r="B56" s="23" t="s">
        <v>138</v>
      </c>
      <c r="C56" s="19" t="s">
        <v>56</v>
      </c>
      <c r="D56" s="19" t="s">
        <v>152</v>
      </c>
      <c r="E56" s="5">
        <v>10</v>
      </c>
      <c r="F56" s="20" t="s">
        <v>39</v>
      </c>
      <c r="G56" s="5" t="s">
        <v>153</v>
      </c>
      <c r="H56" s="20">
        <v>3</v>
      </c>
      <c r="I56" s="5">
        <v>3</v>
      </c>
      <c r="J56" s="5">
        <v>3</v>
      </c>
      <c r="K56" s="20">
        <v>3</v>
      </c>
      <c r="L56" s="5">
        <v>3</v>
      </c>
      <c r="M56" s="20" t="s">
        <v>154</v>
      </c>
      <c r="N56" s="6">
        <v>3</v>
      </c>
      <c r="O56" s="6"/>
      <c r="P56" s="21">
        <f>Q56/U56</f>
        <v>1</v>
      </c>
      <c r="Q56" s="5">
        <f>0.25*E56</f>
        <v>2.5</v>
      </c>
      <c r="R56" s="5">
        <f>0.5*E56</f>
        <v>5</v>
      </c>
      <c r="S56" s="22">
        <f>0.75*E56</f>
        <v>7.5</v>
      </c>
      <c r="T56" s="22">
        <f>1*E56</f>
        <v>10</v>
      </c>
      <c r="U56" s="23">
        <f>((N56/H56)*E56)*0.25</f>
        <v>2.5</v>
      </c>
      <c r="V56" s="31" t="s">
        <v>578</v>
      </c>
      <c r="W56" s="31" t="s">
        <v>579</v>
      </c>
      <c r="X56" s="31" t="s">
        <v>580</v>
      </c>
      <c r="Y56" s="31" t="s">
        <v>581</v>
      </c>
    </row>
    <row r="57" spans="2:25" ht="112.5" customHeight="1" thickBot="1" x14ac:dyDescent="0.25">
      <c r="B57" s="23" t="s">
        <v>138</v>
      </c>
      <c r="C57" s="19" t="s">
        <v>41</v>
      </c>
      <c r="D57" s="19" t="s">
        <v>155</v>
      </c>
      <c r="E57" s="5">
        <v>14</v>
      </c>
      <c r="F57" s="20" t="s">
        <v>22</v>
      </c>
      <c r="G57" s="5" t="s">
        <v>67</v>
      </c>
      <c r="H57" s="20">
        <v>1</v>
      </c>
      <c r="I57" s="5">
        <v>1</v>
      </c>
      <c r="J57" s="5">
        <v>1</v>
      </c>
      <c r="K57" s="20">
        <v>1</v>
      </c>
      <c r="L57" s="5">
        <v>1</v>
      </c>
      <c r="M57" s="20" t="s">
        <v>156</v>
      </c>
      <c r="N57" s="6">
        <v>4</v>
      </c>
      <c r="O57" s="6">
        <v>4</v>
      </c>
      <c r="P57" s="21">
        <f t="shared" ref="P57:P59" si="17">U57/T57</f>
        <v>0.25</v>
      </c>
      <c r="Q57" s="5">
        <f>0.25*E57</f>
        <v>3.5</v>
      </c>
      <c r="R57" s="5">
        <f>0.5*E57</f>
        <v>7</v>
      </c>
      <c r="S57" s="22">
        <f>0.75*E57</f>
        <v>10.5</v>
      </c>
      <c r="T57" s="22">
        <f>1*E57</f>
        <v>14</v>
      </c>
      <c r="U57" s="23">
        <f>(((N57/O57)*E57)*0.25)</f>
        <v>3.5</v>
      </c>
      <c r="V57" s="31" t="s">
        <v>594</v>
      </c>
      <c r="W57" s="31" t="s">
        <v>595</v>
      </c>
      <c r="X57" s="31" t="s">
        <v>592</v>
      </c>
      <c r="Y57" s="31" t="s">
        <v>596</v>
      </c>
    </row>
    <row r="58" spans="2:25" ht="112.5" customHeight="1" thickBot="1" x14ac:dyDescent="0.25">
      <c r="B58" s="23" t="s">
        <v>138</v>
      </c>
      <c r="C58" s="19" t="s">
        <v>52</v>
      </c>
      <c r="D58" s="19" t="s">
        <v>157</v>
      </c>
      <c r="E58" s="5">
        <v>11</v>
      </c>
      <c r="F58" s="20" t="s">
        <v>22</v>
      </c>
      <c r="G58" s="5" t="s">
        <v>67</v>
      </c>
      <c r="H58" s="20">
        <v>1</v>
      </c>
      <c r="I58" s="5">
        <v>1</v>
      </c>
      <c r="J58" s="5">
        <v>1</v>
      </c>
      <c r="K58" s="20">
        <v>1</v>
      </c>
      <c r="L58" s="5">
        <v>1</v>
      </c>
      <c r="M58" s="20" t="s">
        <v>158</v>
      </c>
      <c r="N58" s="6">
        <v>2</v>
      </c>
      <c r="O58" s="6">
        <v>2</v>
      </c>
      <c r="P58" s="21">
        <f t="shared" si="17"/>
        <v>0.25</v>
      </c>
      <c r="Q58" s="5">
        <f>0.25*E58</f>
        <v>2.75</v>
      </c>
      <c r="R58" s="5">
        <f>0.5*E58</f>
        <v>5.5</v>
      </c>
      <c r="S58" s="22">
        <f>0.75*E58</f>
        <v>8.25</v>
      </c>
      <c r="T58" s="22">
        <f>1*E58</f>
        <v>11</v>
      </c>
      <c r="U58" s="23">
        <f>(((N58/O58)*E58)*0.25)</f>
        <v>2.75</v>
      </c>
      <c r="V58" s="31" t="s">
        <v>586</v>
      </c>
      <c r="W58" s="31" t="s">
        <v>587</v>
      </c>
      <c r="X58" s="31" t="s">
        <v>588</v>
      </c>
      <c r="Y58" s="31" t="s">
        <v>589</v>
      </c>
    </row>
    <row r="59" spans="2:25" ht="112.5" customHeight="1" thickBot="1" x14ac:dyDescent="0.25">
      <c r="B59" s="23" t="s">
        <v>159</v>
      </c>
      <c r="C59" s="19" t="s">
        <v>20</v>
      </c>
      <c r="D59" s="19" t="s">
        <v>160</v>
      </c>
      <c r="E59" s="5">
        <v>15</v>
      </c>
      <c r="F59" s="20" t="s">
        <v>22</v>
      </c>
      <c r="G59" s="5" t="s">
        <v>161</v>
      </c>
      <c r="H59" s="20">
        <v>1</v>
      </c>
      <c r="I59" s="5">
        <v>1</v>
      </c>
      <c r="J59" s="5">
        <v>1</v>
      </c>
      <c r="K59" s="20">
        <v>1</v>
      </c>
      <c r="L59" s="5">
        <v>1</v>
      </c>
      <c r="M59" s="20" t="s">
        <v>162</v>
      </c>
      <c r="N59" s="5">
        <v>4</v>
      </c>
      <c r="O59" s="5">
        <v>4</v>
      </c>
      <c r="P59" s="21">
        <f t="shared" si="17"/>
        <v>0.25</v>
      </c>
      <c r="Q59" s="5">
        <f>0.25*E59</f>
        <v>3.75</v>
      </c>
      <c r="R59" s="5">
        <f>0.5*E59</f>
        <v>7.5</v>
      </c>
      <c r="S59" s="22">
        <f>0.75*E59</f>
        <v>11.25</v>
      </c>
      <c r="T59" s="22">
        <f>1*E59</f>
        <v>15</v>
      </c>
      <c r="U59" s="23">
        <f>(((N59/O59)*E59)*0.25)</f>
        <v>3.75</v>
      </c>
      <c r="V59" s="30" t="s">
        <v>597</v>
      </c>
      <c r="W59" s="30" t="s">
        <v>598</v>
      </c>
      <c r="X59" s="30" t="s">
        <v>599</v>
      </c>
      <c r="Y59" s="30" t="s">
        <v>600</v>
      </c>
    </row>
    <row r="60" spans="2:25" ht="112.5" customHeight="1" thickBot="1" x14ac:dyDescent="0.25">
      <c r="B60" s="23" t="s">
        <v>159</v>
      </c>
      <c r="C60" s="24" t="s">
        <v>37</v>
      </c>
      <c r="D60" s="19" t="s">
        <v>163</v>
      </c>
      <c r="E60" s="5">
        <v>10</v>
      </c>
      <c r="F60" s="20" t="s">
        <v>30</v>
      </c>
      <c r="G60" s="5" t="s">
        <v>164</v>
      </c>
      <c r="H60" s="20">
        <v>1</v>
      </c>
      <c r="I60" s="5">
        <v>0</v>
      </c>
      <c r="J60" s="5">
        <v>0</v>
      </c>
      <c r="K60" s="20">
        <v>1</v>
      </c>
      <c r="L60" s="5">
        <v>0</v>
      </c>
      <c r="M60" s="20" t="s">
        <v>165</v>
      </c>
      <c r="N60" s="5">
        <v>0</v>
      </c>
      <c r="O60" s="5"/>
      <c r="P60" s="21">
        <f>U60/T60</f>
        <v>0</v>
      </c>
      <c r="Q60" s="5">
        <f>((I60/H60)*E60)</f>
        <v>0</v>
      </c>
      <c r="R60" s="5">
        <f>((I60+J60)/H60)*E60</f>
        <v>0</v>
      </c>
      <c r="S60" s="22">
        <f>((I60+J60+K60)/H60)*E60</f>
        <v>10</v>
      </c>
      <c r="T60" s="22">
        <f>((I60+J60+K60+L60)/H60)*E60</f>
        <v>10</v>
      </c>
      <c r="U60" s="23">
        <f>+(N60/H60)*E60</f>
        <v>0</v>
      </c>
      <c r="V60" s="30" t="s">
        <v>613</v>
      </c>
      <c r="W60" s="30" t="s">
        <v>613</v>
      </c>
      <c r="X60" s="30" t="s">
        <v>613</v>
      </c>
      <c r="Y60" s="30" t="s">
        <v>613</v>
      </c>
    </row>
    <row r="61" spans="2:25" ht="112.5" customHeight="1" thickBot="1" x14ac:dyDescent="0.25">
      <c r="B61" s="23" t="s">
        <v>159</v>
      </c>
      <c r="C61" s="24" t="s">
        <v>37</v>
      </c>
      <c r="D61" s="19" t="s">
        <v>166</v>
      </c>
      <c r="E61" s="5">
        <v>10</v>
      </c>
      <c r="F61" s="20" t="s">
        <v>22</v>
      </c>
      <c r="G61" s="5" t="s">
        <v>87</v>
      </c>
      <c r="H61" s="20">
        <v>1</v>
      </c>
      <c r="I61" s="5">
        <v>1</v>
      </c>
      <c r="J61" s="5">
        <v>1</v>
      </c>
      <c r="K61" s="20">
        <v>1</v>
      </c>
      <c r="L61" s="5">
        <v>1</v>
      </c>
      <c r="M61" s="20" t="s">
        <v>167</v>
      </c>
      <c r="N61" s="5">
        <v>7</v>
      </c>
      <c r="O61" s="5">
        <v>7</v>
      </c>
      <c r="P61" s="21">
        <f t="shared" ref="P61:P63" si="18">U61/T61</f>
        <v>0.25</v>
      </c>
      <c r="Q61" s="5">
        <f>0.25*E61</f>
        <v>2.5</v>
      </c>
      <c r="R61" s="5">
        <f>0.5*E61</f>
        <v>5</v>
      </c>
      <c r="S61" s="22">
        <f>0.75*E61</f>
        <v>7.5</v>
      </c>
      <c r="T61" s="22">
        <f>1*E61</f>
        <v>10</v>
      </c>
      <c r="U61" s="23">
        <f>(((N61/O61)*E61)*0.25)</f>
        <v>2.5</v>
      </c>
      <c r="V61" s="30" t="s">
        <v>618</v>
      </c>
      <c r="W61" s="30" t="s">
        <v>619</v>
      </c>
      <c r="X61" s="30" t="s">
        <v>620</v>
      </c>
      <c r="Y61" s="30" t="s">
        <v>621</v>
      </c>
    </row>
    <row r="62" spans="2:25" ht="112.5" customHeight="1" thickBot="1" x14ac:dyDescent="0.25">
      <c r="B62" s="23" t="s">
        <v>159</v>
      </c>
      <c r="C62" s="19" t="s">
        <v>56</v>
      </c>
      <c r="D62" s="19" t="s">
        <v>168</v>
      </c>
      <c r="E62" s="5">
        <v>10</v>
      </c>
      <c r="F62" s="20" t="s">
        <v>22</v>
      </c>
      <c r="G62" s="5" t="s">
        <v>58</v>
      </c>
      <c r="H62" s="20">
        <v>1</v>
      </c>
      <c r="I62" s="5">
        <v>1</v>
      </c>
      <c r="J62" s="5">
        <v>1</v>
      </c>
      <c r="K62" s="20">
        <v>1</v>
      </c>
      <c r="L62" s="5">
        <v>1</v>
      </c>
      <c r="M62" s="20" t="s">
        <v>169</v>
      </c>
      <c r="N62" s="5">
        <v>69</v>
      </c>
      <c r="O62" s="5">
        <v>69</v>
      </c>
      <c r="P62" s="21">
        <f t="shared" si="18"/>
        <v>0.25</v>
      </c>
      <c r="Q62" s="5">
        <f>0.25*E62</f>
        <v>2.5</v>
      </c>
      <c r="R62" s="5">
        <f>0.5*E62</f>
        <v>5</v>
      </c>
      <c r="S62" s="22">
        <f>0.75*E62</f>
        <v>7.5</v>
      </c>
      <c r="T62" s="22">
        <f>1*E62</f>
        <v>10</v>
      </c>
      <c r="U62" s="23">
        <f>(((N62/O62)*E62)*0.25)</f>
        <v>2.5</v>
      </c>
      <c r="V62" s="30" t="s">
        <v>609</v>
      </c>
      <c r="W62" s="30" t="s">
        <v>610</v>
      </c>
      <c r="X62" s="30" t="s">
        <v>611</v>
      </c>
      <c r="Y62" s="30" t="s">
        <v>612</v>
      </c>
    </row>
    <row r="63" spans="2:25" ht="112.5" customHeight="1" thickBot="1" x14ac:dyDescent="0.25">
      <c r="B63" s="23" t="s">
        <v>159</v>
      </c>
      <c r="C63" s="19" t="s">
        <v>37</v>
      </c>
      <c r="D63" s="19" t="s">
        <v>170</v>
      </c>
      <c r="E63" s="5">
        <v>10</v>
      </c>
      <c r="F63" s="20" t="s">
        <v>22</v>
      </c>
      <c r="G63" s="5" t="s">
        <v>171</v>
      </c>
      <c r="H63" s="20">
        <v>1</v>
      </c>
      <c r="I63" s="5">
        <v>1</v>
      </c>
      <c r="J63" s="5">
        <v>1</v>
      </c>
      <c r="K63" s="20">
        <v>1</v>
      </c>
      <c r="L63" s="5">
        <v>1</v>
      </c>
      <c r="M63" s="20" t="s">
        <v>172</v>
      </c>
      <c r="N63" s="5">
        <v>427</v>
      </c>
      <c r="O63" s="5">
        <v>427</v>
      </c>
      <c r="P63" s="21">
        <f t="shared" si="18"/>
        <v>0.25</v>
      </c>
      <c r="Q63" s="5">
        <f>0.25*E63</f>
        <v>2.5</v>
      </c>
      <c r="R63" s="5">
        <f>0.5*E63</f>
        <v>5</v>
      </c>
      <c r="S63" s="22">
        <f>0.75*E63</f>
        <v>7.5</v>
      </c>
      <c r="T63" s="22">
        <f>1*E63</f>
        <v>10</v>
      </c>
      <c r="U63" s="23">
        <f>(((N63/O63)*E63)*0.25)</f>
        <v>2.5</v>
      </c>
      <c r="V63" s="30" t="s">
        <v>614</v>
      </c>
      <c r="W63" s="30" t="s">
        <v>615</v>
      </c>
      <c r="X63" s="30" t="s">
        <v>616</v>
      </c>
      <c r="Y63" s="30" t="s">
        <v>617</v>
      </c>
    </row>
    <row r="64" spans="2:25" ht="112.5" customHeight="1" thickBot="1" x14ac:dyDescent="0.25">
      <c r="B64" s="23" t="s">
        <v>159</v>
      </c>
      <c r="C64" s="19" t="s">
        <v>56</v>
      </c>
      <c r="D64" s="19" t="s">
        <v>173</v>
      </c>
      <c r="E64" s="5">
        <v>5</v>
      </c>
      <c r="F64" s="20" t="s">
        <v>39</v>
      </c>
      <c r="G64" s="5" t="s">
        <v>174</v>
      </c>
      <c r="H64" s="20">
        <v>1</v>
      </c>
      <c r="I64" s="5">
        <v>1</v>
      </c>
      <c r="J64" s="5">
        <v>1</v>
      </c>
      <c r="K64" s="20">
        <v>1</v>
      </c>
      <c r="L64" s="5">
        <v>1</v>
      </c>
      <c r="M64" s="20" t="s">
        <v>175</v>
      </c>
      <c r="N64" s="5">
        <v>1</v>
      </c>
      <c r="O64" s="5"/>
      <c r="P64" s="21">
        <f>Q64/U64</f>
        <v>1</v>
      </c>
      <c r="Q64" s="5">
        <f>0.25*E64</f>
        <v>1.25</v>
      </c>
      <c r="R64" s="5">
        <f>0.5*E64</f>
        <v>2.5</v>
      </c>
      <c r="S64" s="22">
        <f>0.75*E64</f>
        <v>3.75</v>
      </c>
      <c r="T64" s="22">
        <f>1*E64</f>
        <v>5</v>
      </c>
      <c r="U64" s="23">
        <f>((N64/H64)*E64)*0.25</f>
        <v>1.25</v>
      </c>
      <c r="V64" s="30" t="s">
        <v>605</v>
      </c>
      <c r="W64" s="30" t="s">
        <v>606</v>
      </c>
      <c r="X64" s="30" t="s">
        <v>607</v>
      </c>
      <c r="Y64" s="30" t="s">
        <v>608</v>
      </c>
    </row>
    <row r="65" spans="2:25" ht="112.5" customHeight="1" thickBot="1" x14ac:dyDescent="0.25">
      <c r="B65" s="23" t="s">
        <v>159</v>
      </c>
      <c r="C65" s="19" t="s">
        <v>33</v>
      </c>
      <c r="D65" s="19" t="s">
        <v>176</v>
      </c>
      <c r="E65" s="5">
        <v>10</v>
      </c>
      <c r="F65" s="20" t="s">
        <v>30</v>
      </c>
      <c r="G65" s="5" t="s">
        <v>177</v>
      </c>
      <c r="H65" s="20">
        <v>2</v>
      </c>
      <c r="I65" s="5">
        <v>1</v>
      </c>
      <c r="J65" s="5">
        <v>0</v>
      </c>
      <c r="K65" s="20">
        <v>1</v>
      </c>
      <c r="L65" s="5">
        <v>0</v>
      </c>
      <c r="M65" s="20" t="s">
        <v>178</v>
      </c>
      <c r="N65" s="5">
        <v>1</v>
      </c>
      <c r="O65" s="5"/>
      <c r="P65" s="21">
        <f>U65/T65</f>
        <v>0.5</v>
      </c>
      <c r="Q65" s="5">
        <f>((I65/H65)*E65)</f>
        <v>5</v>
      </c>
      <c r="R65" s="5">
        <f>((I65+J65)/H65)*E65</f>
        <v>5</v>
      </c>
      <c r="S65" s="22">
        <f>((I65+J65+K65)/H65)*E65</f>
        <v>10</v>
      </c>
      <c r="T65" s="22">
        <f>((I65+J65+K65+L65)/H65)*E65</f>
        <v>10</v>
      </c>
      <c r="U65" s="23">
        <f>+(N65/H65)*E65</f>
        <v>5</v>
      </c>
      <c r="V65" s="30" t="s">
        <v>601</v>
      </c>
      <c r="W65" s="30" t="s">
        <v>602</v>
      </c>
      <c r="X65" s="30" t="s">
        <v>603</v>
      </c>
      <c r="Y65" s="30" t="s">
        <v>604</v>
      </c>
    </row>
    <row r="66" spans="2:25" ht="112.5" customHeight="1" thickBot="1" x14ac:dyDescent="0.25">
      <c r="B66" s="23" t="s">
        <v>159</v>
      </c>
      <c r="C66" s="19" t="s">
        <v>56</v>
      </c>
      <c r="D66" s="19" t="s">
        <v>179</v>
      </c>
      <c r="E66" s="5">
        <v>10</v>
      </c>
      <c r="F66" s="20" t="s">
        <v>22</v>
      </c>
      <c r="G66" s="5" t="s">
        <v>180</v>
      </c>
      <c r="H66" s="20">
        <v>1</v>
      </c>
      <c r="I66" s="5">
        <v>1</v>
      </c>
      <c r="J66" s="5">
        <v>1</v>
      </c>
      <c r="K66" s="20">
        <v>1</v>
      </c>
      <c r="L66" s="5">
        <v>1</v>
      </c>
      <c r="M66" s="20" t="s">
        <v>181</v>
      </c>
      <c r="N66" s="5">
        <v>1</v>
      </c>
      <c r="O66" s="5">
        <v>1</v>
      </c>
      <c r="P66" s="21">
        <f t="shared" ref="P66:P67" si="19">U66/T66</f>
        <v>0.25</v>
      </c>
      <c r="Q66" s="5">
        <f>0.25*E66</f>
        <v>2.5</v>
      </c>
      <c r="R66" s="5">
        <f>0.5*E66</f>
        <v>5</v>
      </c>
      <c r="S66" s="22">
        <f>0.75*E66</f>
        <v>7.5</v>
      </c>
      <c r="T66" s="22">
        <f>1*E66</f>
        <v>10</v>
      </c>
      <c r="U66" s="23">
        <f>(((N66/O66)*E66)*0.25)</f>
        <v>2.5</v>
      </c>
      <c r="V66" s="30" t="s">
        <v>623</v>
      </c>
      <c r="W66" s="30" t="s">
        <v>624</v>
      </c>
      <c r="X66" s="30" t="s">
        <v>611</v>
      </c>
      <c r="Y66" s="30" t="s">
        <v>625</v>
      </c>
    </row>
    <row r="67" spans="2:25" ht="112.5" customHeight="1" thickBot="1" x14ac:dyDescent="0.25">
      <c r="B67" s="23" t="s">
        <v>159</v>
      </c>
      <c r="C67" s="19" t="s">
        <v>56</v>
      </c>
      <c r="D67" s="19" t="s">
        <v>182</v>
      </c>
      <c r="E67" s="5">
        <v>10</v>
      </c>
      <c r="F67" s="20" t="s">
        <v>22</v>
      </c>
      <c r="G67" s="5" t="s">
        <v>180</v>
      </c>
      <c r="H67" s="20">
        <v>1</v>
      </c>
      <c r="I67" s="5">
        <v>1</v>
      </c>
      <c r="J67" s="5">
        <v>1</v>
      </c>
      <c r="K67" s="20">
        <v>1</v>
      </c>
      <c r="L67" s="5">
        <v>1</v>
      </c>
      <c r="M67" s="20" t="s">
        <v>183</v>
      </c>
      <c r="N67" s="5">
        <v>9</v>
      </c>
      <c r="O67" s="5">
        <v>9</v>
      </c>
      <c r="P67" s="21">
        <f t="shared" si="19"/>
        <v>0.25</v>
      </c>
      <c r="Q67" s="5">
        <f>0.25*E67</f>
        <v>2.5</v>
      </c>
      <c r="R67" s="5">
        <f>0.5*E67</f>
        <v>5</v>
      </c>
      <c r="S67" s="22">
        <f>0.75*E67</f>
        <v>7.5</v>
      </c>
      <c r="T67" s="22">
        <f>1*E67</f>
        <v>10</v>
      </c>
      <c r="U67" s="23">
        <f>(((N67/O67)*E67)*0.25)</f>
        <v>2.5</v>
      </c>
      <c r="V67" s="30" t="s">
        <v>626</v>
      </c>
      <c r="W67" s="30" t="s">
        <v>627</v>
      </c>
      <c r="X67" s="30" t="s">
        <v>628</v>
      </c>
      <c r="Y67" s="30" t="s">
        <v>629</v>
      </c>
    </row>
    <row r="68" spans="2:25" ht="112.5" customHeight="1" thickBot="1" x14ac:dyDescent="0.25">
      <c r="B68" s="23" t="s">
        <v>159</v>
      </c>
      <c r="C68" s="19" t="s">
        <v>184</v>
      </c>
      <c r="D68" s="19" t="s">
        <v>185</v>
      </c>
      <c r="E68" s="5">
        <v>10</v>
      </c>
      <c r="F68" s="20" t="s">
        <v>30</v>
      </c>
      <c r="G68" s="5" t="s">
        <v>186</v>
      </c>
      <c r="H68" s="20">
        <v>3</v>
      </c>
      <c r="I68" s="5">
        <v>0</v>
      </c>
      <c r="J68" s="5">
        <v>1</v>
      </c>
      <c r="K68" s="20">
        <v>2</v>
      </c>
      <c r="L68" s="5">
        <v>0</v>
      </c>
      <c r="M68" s="20" t="s">
        <v>187</v>
      </c>
      <c r="N68" s="5">
        <v>0</v>
      </c>
      <c r="O68" s="5"/>
      <c r="P68" s="21">
        <f>U68/T68</f>
        <v>0</v>
      </c>
      <c r="Q68" s="5">
        <f>((I68/H68)*E68)</f>
        <v>0</v>
      </c>
      <c r="R68" s="5">
        <f>((I68+J68)/H68)*E68</f>
        <v>3.333333333333333</v>
      </c>
      <c r="S68" s="22">
        <f>((I68+J68+K68)/H68)*E68</f>
        <v>10</v>
      </c>
      <c r="T68" s="22">
        <f>((I68+J68+K68+L68)/H68)*E68</f>
        <v>10</v>
      </c>
      <c r="U68" s="23">
        <f>+(N68/H68)*E68</f>
        <v>0</v>
      </c>
      <c r="V68" s="30" t="s">
        <v>622</v>
      </c>
      <c r="W68" s="30" t="s">
        <v>622</v>
      </c>
      <c r="X68" s="30" t="s">
        <v>622</v>
      </c>
      <c r="Y68" s="30" t="s">
        <v>622</v>
      </c>
    </row>
    <row r="69" spans="2:25" ht="112.5" customHeight="1" thickBot="1" x14ac:dyDescent="0.25">
      <c r="B69" s="23" t="s">
        <v>188</v>
      </c>
      <c r="C69" s="19" t="s">
        <v>41</v>
      </c>
      <c r="D69" s="19" t="s">
        <v>189</v>
      </c>
      <c r="E69" s="5">
        <v>10</v>
      </c>
      <c r="F69" s="20" t="s">
        <v>22</v>
      </c>
      <c r="G69" s="5" t="s">
        <v>35</v>
      </c>
      <c r="H69" s="20">
        <v>1</v>
      </c>
      <c r="I69" s="5">
        <v>1</v>
      </c>
      <c r="J69" s="5">
        <v>1</v>
      </c>
      <c r="K69" s="20">
        <v>1</v>
      </c>
      <c r="L69" s="5">
        <v>1</v>
      </c>
      <c r="M69" s="20" t="s">
        <v>190</v>
      </c>
      <c r="N69" s="6">
        <v>1</v>
      </c>
      <c r="O69" s="6">
        <v>1</v>
      </c>
      <c r="P69" s="21">
        <f>U69/T69</f>
        <v>0.25</v>
      </c>
      <c r="Q69" s="5">
        <f>0.25*E69</f>
        <v>2.5</v>
      </c>
      <c r="R69" s="5">
        <f>0.5*E69</f>
        <v>5</v>
      </c>
      <c r="S69" s="22">
        <f>0.75*E69</f>
        <v>7.5</v>
      </c>
      <c r="T69" s="22">
        <f>1*E69</f>
        <v>10</v>
      </c>
      <c r="U69" s="23">
        <f>(((N69/O69)*E69)*0.25)</f>
        <v>2.5</v>
      </c>
      <c r="V69" s="31" t="s">
        <v>651</v>
      </c>
      <c r="W69" s="31" t="s">
        <v>652</v>
      </c>
      <c r="X69" s="31" t="s">
        <v>653</v>
      </c>
      <c r="Y69" s="31" t="s">
        <v>654</v>
      </c>
    </row>
    <row r="70" spans="2:25" ht="112.5" customHeight="1" thickBot="1" x14ac:dyDescent="0.25">
      <c r="B70" s="23" t="s">
        <v>188</v>
      </c>
      <c r="C70" s="19" t="s">
        <v>106</v>
      </c>
      <c r="D70" s="19" t="s">
        <v>191</v>
      </c>
      <c r="E70" s="5">
        <v>10</v>
      </c>
      <c r="F70" s="20" t="s">
        <v>30</v>
      </c>
      <c r="G70" s="5" t="s">
        <v>192</v>
      </c>
      <c r="H70" s="20">
        <v>1</v>
      </c>
      <c r="I70" s="5">
        <v>0</v>
      </c>
      <c r="J70" s="5">
        <v>0</v>
      </c>
      <c r="K70" s="20">
        <v>1</v>
      </c>
      <c r="L70" s="5">
        <v>0</v>
      </c>
      <c r="M70" s="20" t="s">
        <v>193</v>
      </c>
      <c r="N70" s="6">
        <v>0</v>
      </c>
      <c r="O70" s="6"/>
      <c r="P70" s="21">
        <f>U70/T70</f>
        <v>0</v>
      </c>
      <c r="Q70" s="5">
        <f>((I70/H70)*E70)</f>
        <v>0</v>
      </c>
      <c r="R70" s="5">
        <f>((I70+J70)/H70)*E70</f>
        <v>0</v>
      </c>
      <c r="S70" s="22">
        <f>((I70+J70+K70)/H70)*E70</f>
        <v>10</v>
      </c>
      <c r="T70" s="22">
        <f>((I70+J70+K70+L70)/H70)*E70</f>
        <v>10</v>
      </c>
      <c r="U70" s="23">
        <f>+(N70/H70)*E70</f>
        <v>0</v>
      </c>
      <c r="V70" s="31" t="s">
        <v>646</v>
      </c>
      <c r="W70" s="31" t="s">
        <v>646</v>
      </c>
      <c r="X70" s="31" t="s">
        <v>517</v>
      </c>
      <c r="Y70" s="31" t="s">
        <v>517</v>
      </c>
    </row>
    <row r="71" spans="2:25" ht="112.5" customHeight="1" thickBot="1" x14ac:dyDescent="0.25">
      <c r="B71" s="23" t="s">
        <v>188</v>
      </c>
      <c r="C71" s="19" t="s">
        <v>37</v>
      </c>
      <c r="D71" s="19" t="s">
        <v>194</v>
      </c>
      <c r="E71" s="5">
        <v>10</v>
      </c>
      <c r="F71" s="20" t="s">
        <v>22</v>
      </c>
      <c r="G71" s="5" t="s">
        <v>195</v>
      </c>
      <c r="H71" s="20">
        <v>1</v>
      </c>
      <c r="I71" s="5">
        <v>1</v>
      </c>
      <c r="J71" s="5">
        <v>1</v>
      </c>
      <c r="K71" s="20">
        <v>1</v>
      </c>
      <c r="L71" s="5">
        <v>1</v>
      </c>
      <c r="M71" s="20" t="s">
        <v>196</v>
      </c>
      <c r="N71" s="6">
        <v>16</v>
      </c>
      <c r="O71" s="6">
        <v>16</v>
      </c>
      <c r="P71" s="21">
        <f t="shared" ref="P71:P77" si="20">U71/T71</f>
        <v>0.25</v>
      </c>
      <c r="Q71" s="5">
        <f t="shared" ref="Q71:Q77" si="21">0.25*E71</f>
        <v>2.5</v>
      </c>
      <c r="R71" s="5">
        <f t="shared" ref="R71:R77" si="22">0.5*E71</f>
        <v>5</v>
      </c>
      <c r="S71" s="22">
        <f t="shared" ref="S71:S77" si="23">0.75*E71</f>
        <v>7.5</v>
      </c>
      <c r="T71" s="22">
        <f t="shared" ref="T71:T77" si="24">1*E71</f>
        <v>10</v>
      </c>
      <c r="U71" s="23">
        <f t="shared" ref="U71:U77" si="25">(((N71/O71)*E71)*0.25)</f>
        <v>2.5</v>
      </c>
      <c r="V71" s="31" t="s">
        <v>637</v>
      </c>
      <c r="W71" s="31" t="s">
        <v>638</v>
      </c>
      <c r="X71" s="31" t="s">
        <v>639</v>
      </c>
      <c r="Y71" s="31" t="s">
        <v>639</v>
      </c>
    </row>
    <row r="72" spans="2:25" ht="112.5" customHeight="1" thickBot="1" x14ac:dyDescent="0.25">
      <c r="B72" s="23" t="s">
        <v>188</v>
      </c>
      <c r="C72" s="19" t="s">
        <v>33</v>
      </c>
      <c r="D72" s="19" t="s">
        <v>197</v>
      </c>
      <c r="E72" s="5">
        <v>10</v>
      </c>
      <c r="F72" s="20" t="s">
        <v>22</v>
      </c>
      <c r="G72" s="5" t="s">
        <v>35</v>
      </c>
      <c r="H72" s="20">
        <v>1</v>
      </c>
      <c r="I72" s="5">
        <v>1</v>
      </c>
      <c r="J72" s="5">
        <v>1</v>
      </c>
      <c r="K72" s="20">
        <v>1</v>
      </c>
      <c r="L72" s="5">
        <v>1</v>
      </c>
      <c r="M72" s="20" t="s">
        <v>198</v>
      </c>
      <c r="N72" s="6">
        <v>1</v>
      </c>
      <c r="O72" s="6">
        <v>1</v>
      </c>
      <c r="P72" s="21">
        <f t="shared" si="20"/>
        <v>0.25</v>
      </c>
      <c r="Q72" s="5">
        <f t="shared" si="21"/>
        <v>2.5</v>
      </c>
      <c r="R72" s="5">
        <f t="shared" si="22"/>
        <v>5</v>
      </c>
      <c r="S72" s="22">
        <f t="shared" si="23"/>
        <v>7.5</v>
      </c>
      <c r="T72" s="22">
        <f t="shared" si="24"/>
        <v>10</v>
      </c>
      <c r="U72" s="23">
        <f t="shared" si="25"/>
        <v>2.5</v>
      </c>
      <c r="V72" s="31" t="s">
        <v>655</v>
      </c>
      <c r="W72" s="31" t="s">
        <v>656</v>
      </c>
      <c r="X72" s="31" t="s">
        <v>657</v>
      </c>
      <c r="Y72" s="31" t="s">
        <v>658</v>
      </c>
    </row>
    <row r="73" spans="2:25" ht="112.5" customHeight="1" thickBot="1" x14ac:dyDescent="0.25">
      <c r="B73" s="23" t="s">
        <v>188</v>
      </c>
      <c r="C73" s="19" t="s">
        <v>20</v>
      </c>
      <c r="D73" s="19" t="s">
        <v>199</v>
      </c>
      <c r="E73" s="5">
        <v>20</v>
      </c>
      <c r="F73" s="20" t="s">
        <v>22</v>
      </c>
      <c r="G73" s="5" t="s">
        <v>35</v>
      </c>
      <c r="H73" s="20">
        <v>1</v>
      </c>
      <c r="I73" s="5">
        <v>1</v>
      </c>
      <c r="J73" s="5">
        <v>1</v>
      </c>
      <c r="K73" s="20">
        <v>1</v>
      </c>
      <c r="L73" s="5">
        <v>1</v>
      </c>
      <c r="M73" s="20" t="s">
        <v>200</v>
      </c>
      <c r="N73" s="6">
        <v>1</v>
      </c>
      <c r="O73" s="6">
        <v>1</v>
      </c>
      <c r="P73" s="21">
        <f t="shared" si="20"/>
        <v>0.25</v>
      </c>
      <c r="Q73" s="5">
        <f t="shared" si="21"/>
        <v>5</v>
      </c>
      <c r="R73" s="5">
        <f t="shared" si="22"/>
        <v>10</v>
      </c>
      <c r="S73" s="22">
        <f t="shared" si="23"/>
        <v>15</v>
      </c>
      <c r="T73" s="22">
        <f t="shared" si="24"/>
        <v>20</v>
      </c>
      <c r="U73" s="23">
        <f t="shared" si="25"/>
        <v>5</v>
      </c>
      <c r="V73" s="31" t="s">
        <v>640</v>
      </c>
      <c r="W73" s="31" t="s">
        <v>641</v>
      </c>
      <c r="X73" s="31" t="s">
        <v>642</v>
      </c>
      <c r="Y73" s="31" t="s">
        <v>643</v>
      </c>
    </row>
    <row r="74" spans="2:25" ht="112.5" customHeight="1" thickBot="1" x14ac:dyDescent="0.25">
      <c r="B74" s="23" t="s">
        <v>188</v>
      </c>
      <c r="C74" s="19" t="s">
        <v>41</v>
      </c>
      <c r="D74" s="19" t="s">
        <v>201</v>
      </c>
      <c r="E74" s="5">
        <v>10</v>
      </c>
      <c r="F74" s="20" t="s">
        <v>22</v>
      </c>
      <c r="G74" s="5" t="s">
        <v>35</v>
      </c>
      <c r="H74" s="20">
        <v>1</v>
      </c>
      <c r="I74" s="5">
        <v>1</v>
      </c>
      <c r="J74" s="5">
        <v>1</v>
      </c>
      <c r="K74" s="20">
        <v>1</v>
      </c>
      <c r="L74" s="5">
        <v>1</v>
      </c>
      <c r="M74" s="20" t="s">
        <v>202</v>
      </c>
      <c r="N74" s="6">
        <v>1</v>
      </c>
      <c r="O74" s="6">
        <v>1</v>
      </c>
      <c r="P74" s="21">
        <f t="shared" si="20"/>
        <v>0.25</v>
      </c>
      <c r="Q74" s="5">
        <f t="shared" si="21"/>
        <v>2.5</v>
      </c>
      <c r="R74" s="5">
        <f t="shared" si="22"/>
        <v>5</v>
      </c>
      <c r="S74" s="22">
        <f t="shared" si="23"/>
        <v>7.5</v>
      </c>
      <c r="T74" s="22">
        <f t="shared" si="24"/>
        <v>10</v>
      </c>
      <c r="U74" s="23">
        <f t="shared" si="25"/>
        <v>2.5</v>
      </c>
      <c r="V74" s="31" t="s">
        <v>634</v>
      </c>
      <c r="W74" s="31" t="s">
        <v>635</v>
      </c>
      <c r="X74" s="31" t="s">
        <v>636</v>
      </c>
      <c r="Y74" s="31" t="s">
        <v>636</v>
      </c>
    </row>
    <row r="75" spans="2:25" ht="112.5" customHeight="1" thickBot="1" x14ac:dyDescent="0.25">
      <c r="B75" s="23" t="s">
        <v>188</v>
      </c>
      <c r="C75" s="19" t="s">
        <v>37</v>
      </c>
      <c r="D75" s="19" t="s">
        <v>203</v>
      </c>
      <c r="E75" s="5">
        <v>10</v>
      </c>
      <c r="F75" s="20" t="s">
        <v>22</v>
      </c>
      <c r="G75" s="5" t="s">
        <v>35</v>
      </c>
      <c r="H75" s="20">
        <v>1</v>
      </c>
      <c r="I75" s="5">
        <v>1</v>
      </c>
      <c r="J75" s="5">
        <v>1</v>
      </c>
      <c r="K75" s="20">
        <v>1</v>
      </c>
      <c r="L75" s="5">
        <v>1</v>
      </c>
      <c r="M75" s="20" t="s">
        <v>204</v>
      </c>
      <c r="N75" s="6">
        <v>1</v>
      </c>
      <c r="O75" s="6">
        <v>1</v>
      </c>
      <c r="P75" s="21">
        <f t="shared" si="20"/>
        <v>0.25</v>
      </c>
      <c r="Q75" s="5">
        <f t="shared" si="21"/>
        <v>2.5</v>
      </c>
      <c r="R75" s="5">
        <f t="shared" si="22"/>
        <v>5</v>
      </c>
      <c r="S75" s="22">
        <f t="shared" si="23"/>
        <v>7.5</v>
      </c>
      <c r="T75" s="22">
        <f t="shared" si="24"/>
        <v>10</v>
      </c>
      <c r="U75" s="23">
        <f t="shared" si="25"/>
        <v>2.5</v>
      </c>
      <c r="V75" s="31" t="s">
        <v>630</v>
      </c>
      <c r="W75" s="31" t="s">
        <v>631</v>
      </c>
      <c r="X75" s="31" t="s">
        <v>632</v>
      </c>
      <c r="Y75" s="31" t="s">
        <v>633</v>
      </c>
    </row>
    <row r="76" spans="2:25" ht="112.5" customHeight="1" thickBot="1" x14ac:dyDescent="0.25">
      <c r="B76" s="23" t="s">
        <v>188</v>
      </c>
      <c r="C76" s="19" t="s">
        <v>52</v>
      </c>
      <c r="D76" s="19" t="s">
        <v>205</v>
      </c>
      <c r="E76" s="5">
        <v>10</v>
      </c>
      <c r="F76" s="20" t="s">
        <v>22</v>
      </c>
      <c r="G76" s="5" t="s">
        <v>35</v>
      </c>
      <c r="H76" s="20">
        <v>1</v>
      </c>
      <c r="I76" s="5">
        <v>1</v>
      </c>
      <c r="J76" s="5">
        <v>1</v>
      </c>
      <c r="K76" s="20">
        <v>1</v>
      </c>
      <c r="L76" s="5">
        <v>1</v>
      </c>
      <c r="M76" s="20" t="s">
        <v>206</v>
      </c>
      <c r="N76" s="6">
        <v>1</v>
      </c>
      <c r="O76" s="6">
        <v>1</v>
      </c>
      <c r="P76" s="21">
        <f t="shared" si="20"/>
        <v>0.25</v>
      </c>
      <c r="Q76" s="5">
        <f t="shared" si="21"/>
        <v>2.5</v>
      </c>
      <c r="R76" s="5">
        <f t="shared" si="22"/>
        <v>5</v>
      </c>
      <c r="S76" s="22">
        <f t="shared" si="23"/>
        <v>7.5</v>
      </c>
      <c r="T76" s="22">
        <f t="shared" si="24"/>
        <v>10</v>
      </c>
      <c r="U76" s="23">
        <f t="shared" si="25"/>
        <v>2.5</v>
      </c>
      <c r="V76" s="31" t="s">
        <v>647</v>
      </c>
      <c r="W76" s="31" t="s">
        <v>648</v>
      </c>
      <c r="X76" s="31" t="s">
        <v>649</v>
      </c>
      <c r="Y76" s="31" t="s">
        <v>650</v>
      </c>
    </row>
    <row r="77" spans="2:25" ht="112.5" customHeight="1" thickBot="1" x14ac:dyDescent="0.25">
      <c r="B77" s="23" t="s">
        <v>188</v>
      </c>
      <c r="C77" s="19" t="s">
        <v>41</v>
      </c>
      <c r="D77" s="19" t="s">
        <v>207</v>
      </c>
      <c r="E77" s="5">
        <v>10</v>
      </c>
      <c r="F77" s="20" t="s">
        <v>22</v>
      </c>
      <c r="G77" s="5" t="s">
        <v>35</v>
      </c>
      <c r="H77" s="20">
        <v>1</v>
      </c>
      <c r="I77" s="5">
        <v>1</v>
      </c>
      <c r="J77" s="5">
        <v>1</v>
      </c>
      <c r="K77" s="20">
        <v>1</v>
      </c>
      <c r="L77" s="5">
        <v>1</v>
      </c>
      <c r="M77" s="20" t="s">
        <v>208</v>
      </c>
      <c r="N77" s="6">
        <v>1</v>
      </c>
      <c r="O77" s="6">
        <v>1</v>
      </c>
      <c r="P77" s="21">
        <f t="shared" si="20"/>
        <v>0.25</v>
      </c>
      <c r="Q77" s="5">
        <f t="shared" si="21"/>
        <v>2.5</v>
      </c>
      <c r="R77" s="5">
        <f t="shared" si="22"/>
        <v>5</v>
      </c>
      <c r="S77" s="22">
        <f t="shared" si="23"/>
        <v>7.5</v>
      </c>
      <c r="T77" s="22">
        <f t="shared" si="24"/>
        <v>10</v>
      </c>
      <c r="U77" s="23">
        <f t="shared" si="25"/>
        <v>2.5</v>
      </c>
      <c r="V77" s="31" t="s">
        <v>644</v>
      </c>
      <c r="W77" s="31" t="s">
        <v>645</v>
      </c>
      <c r="X77" s="31" t="s">
        <v>639</v>
      </c>
      <c r="Y77" s="31" t="s">
        <v>639</v>
      </c>
    </row>
    <row r="78" spans="2:25" ht="112.5" customHeight="1" thickBot="1" x14ac:dyDescent="0.25">
      <c r="B78" s="23" t="s">
        <v>209</v>
      </c>
      <c r="C78" s="24" t="s">
        <v>37</v>
      </c>
      <c r="D78" s="19" t="s">
        <v>210</v>
      </c>
      <c r="E78" s="5">
        <v>10</v>
      </c>
      <c r="F78" s="20" t="s">
        <v>30</v>
      </c>
      <c r="G78" s="5" t="s">
        <v>67</v>
      </c>
      <c r="H78" s="20">
        <v>3</v>
      </c>
      <c r="I78" s="5">
        <v>0</v>
      </c>
      <c r="J78" s="5">
        <v>1</v>
      </c>
      <c r="K78" s="20">
        <v>1</v>
      </c>
      <c r="L78" s="5">
        <v>1</v>
      </c>
      <c r="M78" s="20" t="s">
        <v>211</v>
      </c>
      <c r="N78" s="6">
        <v>0</v>
      </c>
      <c r="O78" s="6"/>
      <c r="P78" s="21">
        <f t="shared" ref="P78:P95" si="26">U78/T78</f>
        <v>0</v>
      </c>
      <c r="Q78" s="5">
        <f t="shared" ref="Q78:Q93" si="27">((I78/H78)*E78)</f>
        <v>0</v>
      </c>
      <c r="R78" s="5">
        <f t="shared" ref="R78:R93" si="28">((I78+J78)/H78)*E78</f>
        <v>3.333333333333333</v>
      </c>
      <c r="S78" s="22">
        <f t="shared" ref="S78:S93" si="29">((I78+J78+K78)/H78)*E78</f>
        <v>6.6666666666666661</v>
      </c>
      <c r="T78" s="22">
        <f t="shared" ref="T78:T93" si="30">((I78+J78+K78+L78)/H78)*E78</f>
        <v>10</v>
      </c>
      <c r="U78" s="23">
        <f t="shared" ref="U78:U93" si="31">+(N78/H78)*E78</f>
        <v>0</v>
      </c>
      <c r="V78" s="31" t="s">
        <v>685</v>
      </c>
      <c r="W78" s="31" t="s">
        <v>685</v>
      </c>
      <c r="X78" s="31" t="s">
        <v>685</v>
      </c>
      <c r="Y78" s="31" t="s">
        <v>685</v>
      </c>
    </row>
    <row r="79" spans="2:25" ht="112.5" customHeight="1" thickBot="1" x14ac:dyDescent="0.25">
      <c r="B79" s="23" t="s">
        <v>209</v>
      </c>
      <c r="C79" s="24" t="s">
        <v>37</v>
      </c>
      <c r="D79" s="19" t="s">
        <v>212</v>
      </c>
      <c r="E79" s="5">
        <v>10</v>
      </c>
      <c r="F79" s="20" t="s">
        <v>30</v>
      </c>
      <c r="G79" s="5" t="s">
        <v>67</v>
      </c>
      <c r="H79" s="20">
        <v>10</v>
      </c>
      <c r="I79" s="5">
        <v>2</v>
      </c>
      <c r="J79" s="5">
        <v>3</v>
      </c>
      <c r="K79" s="20">
        <v>3</v>
      </c>
      <c r="L79" s="5">
        <v>2</v>
      </c>
      <c r="M79" s="20" t="s">
        <v>211</v>
      </c>
      <c r="N79" s="6">
        <v>0</v>
      </c>
      <c r="O79" s="6"/>
      <c r="P79" s="21">
        <f t="shared" si="26"/>
        <v>0</v>
      </c>
      <c r="Q79" s="5">
        <f t="shared" si="27"/>
        <v>2</v>
      </c>
      <c r="R79" s="5">
        <f t="shared" si="28"/>
        <v>5</v>
      </c>
      <c r="S79" s="22">
        <f t="shared" si="29"/>
        <v>8</v>
      </c>
      <c r="T79" s="22">
        <f t="shared" si="30"/>
        <v>10</v>
      </c>
      <c r="U79" s="23">
        <f t="shared" si="31"/>
        <v>0</v>
      </c>
      <c r="V79" s="31" t="s">
        <v>678</v>
      </c>
      <c r="W79" s="31" t="s">
        <v>679</v>
      </c>
      <c r="X79" s="31" t="s">
        <v>680</v>
      </c>
      <c r="Y79" s="31" t="s">
        <v>681</v>
      </c>
    </row>
    <row r="80" spans="2:25" ht="112.5" customHeight="1" thickBot="1" x14ac:dyDescent="0.25">
      <c r="B80" s="23" t="s">
        <v>209</v>
      </c>
      <c r="C80" s="24" t="s">
        <v>37</v>
      </c>
      <c r="D80" s="19" t="s">
        <v>213</v>
      </c>
      <c r="E80" s="5">
        <v>10</v>
      </c>
      <c r="F80" s="20" t="s">
        <v>30</v>
      </c>
      <c r="G80" s="5" t="s">
        <v>214</v>
      </c>
      <c r="H80" s="20">
        <v>1</v>
      </c>
      <c r="I80" s="5">
        <v>0</v>
      </c>
      <c r="J80" s="5">
        <v>0</v>
      </c>
      <c r="K80" s="20">
        <v>1</v>
      </c>
      <c r="L80" s="5">
        <v>0</v>
      </c>
      <c r="M80" s="20" t="s">
        <v>211</v>
      </c>
      <c r="N80" s="6">
        <v>0</v>
      </c>
      <c r="O80" s="6"/>
      <c r="P80" s="21">
        <f t="shared" si="26"/>
        <v>0</v>
      </c>
      <c r="Q80" s="5">
        <f t="shared" si="27"/>
        <v>0</v>
      </c>
      <c r="R80" s="5">
        <f t="shared" si="28"/>
        <v>0</v>
      </c>
      <c r="S80" s="22">
        <f t="shared" si="29"/>
        <v>10</v>
      </c>
      <c r="T80" s="22">
        <f t="shared" si="30"/>
        <v>10</v>
      </c>
      <c r="U80" s="23">
        <f t="shared" si="31"/>
        <v>0</v>
      </c>
      <c r="V80" s="31" t="s">
        <v>596</v>
      </c>
      <c r="W80" s="31" t="s">
        <v>670</v>
      </c>
      <c r="X80" s="31" t="s">
        <v>671</v>
      </c>
      <c r="Y80" s="31" t="s">
        <v>671</v>
      </c>
    </row>
    <row r="81" spans="2:25" ht="112.5" customHeight="1" thickBot="1" x14ac:dyDescent="0.25">
      <c r="B81" s="23" t="s">
        <v>209</v>
      </c>
      <c r="C81" s="19" t="s">
        <v>41</v>
      </c>
      <c r="D81" s="19" t="s">
        <v>215</v>
      </c>
      <c r="E81" s="5">
        <v>10</v>
      </c>
      <c r="F81" s="20" t="s">
        <v>30</v>
      </c>
      <c r="G81" s="5" t="s">
        <v>31</v>
      </c>
      <c r="H81" s="20">
        <v>4</v>
      </c>
      <c r="I81" s="5">
        <v>1</v>
      </c>
      <c r="J81" s="5">
        <v>1</v>
      </c>
      <c r="K81" s="20">
        <v>1</v>
      </c>
      <c r="L81" s="5">
        <v>1</v>
      </c>
      <c r="M81" s="20" t="s">
        <v>216</v>
      </c>
      <c r="N81" s="6">
        <v>1</v>
      </c>
      <c r="O81" s="6"/>
      <c r="P81" s="21">
        <f t="shared" si="26"/>
        <v>0.25</v>
      </c>
      <c r="Q81" s="5">
        <f t="shared" si="27"/>
        <v>2.5</v>
      </c>
      <c r="R81" s="5">
        <f t="shared" si="28"/>
        <v>5</v>
      </c>
      <c r="S81" s="22">
        <f t="shared" si="29"/>
        <v>7.5</v>
      </c>
      <c r="T81" s="22">
        <f t="shared" si="30"/>
        <v>10</v>
      </c>
      <c r="U81" s="23">
        <f t="shared" si="31"/>
        <v>2.5</v>
      </c>
      <c r="V81" s="31" t="s">
        <v>659</v>
      </c>
      <c r="W81" s="31" t="s">
        <v>663</v>
      </c>
      <c r="X81" s="31" t="s">
        <v>664</v>
      </c>
      <c r="Y81" s="31" t="s">
        <v>665</v>
      </c>
    </row>
    <row r="82" spans="2:25" ht="112.5" customHeight="1" thickBot="1" x14ac:dyDescent="0.25">
      <c r="B82" s="23" t="s">
        <v>209</v>
      </c>
      <c r="C82" s="19" t="s">
        <v>33</v>
      </c>
      <c r="D82" s="19" t="s">
        <v>217</v>
      </c>
      <c r="E82" s="5">
        <v>10</v>
      </c>
      <c r="F82" s="20" t="s">
        <v>30</v>
      </c>
      <c r="G82" s="5" t="s">
        <v>31</v>
      </c>
      <c r="H82" s="20">
        <v>4</v>
      </c>
      <c r="I82" s="5">
        <v>1</v>
      </c>
      <c r="J82" s="5">
        <v>1</v>
      </c>
      <c r="K82" s="20">
        <v>1</v>
      </c>
      <c r="L82" s="5">
        <v>1</v>
      </c>
      <c r="M82" s="20" t="s">
        <v>218</v>
      </c>
      <c r="N82" s="6">
        <v>1</v>
      </c>
      <c r="O82" s="6"/>
      <c r="P82" s="21">
        <f t="shared" si="26"/>
        <v>0.25</v>
      </c>
      <c r="Q82" s="5">
        <f t="shared" si="27"/>
        <v>2.5</v>
      </c>
      <c r="R82" s="5">
        <f t="shared" si="28"/>
        <v>5</v>
      </c>
      <c r="S82" s="22">
        <f t="shared" si="29"/>
        <v>7.5</v>
      </c>
      <c r="T82" s="22">
        <f t="shared" si="30"/>
        <v>10</v>
      </c>
      <c r="U82" s="23">
        <f t="shared" si="31"/>
        <v>2.5</v>
      </c>
      <c r="V82" s="31" t="s">
        <v>659</v>
      </c>
      <c r="W82" s="31" t="s">
        <v>675</v>
      </c>
      <c r="X82" s="31" t="s">
        <v>676</v>
      </c>
      <c r="Y82" s="31" t="s">
        <v>677</v>
      </c>
    </row>
    <row r="83" spans="2:25" ht="112.5" customHeight="1" thickBot="1" x14ac:dyDescent="0.25">
      <c r="B83" s="23" t="s">
        <v>209</v>
      </c>
      <c r="C83" s="19" t="s">
        <v>33</v>
      </c>
      <c r="D83" s="19" t="s">
        <v>219</v>
      </c>
      <c r="E83" s="5">
        <v>10</v>
      </c>
      <c r="F83" s="20" t="s">
        <v>30</v>
      </c>
      <c r="G83" s="5" t="s">
        <v>220</v>
      </c>
      <c r="H83" s="20">
        <v>11</v>
      </c>
      <c r="I83" s="5">
        <v>3</v>
      </c>
      <c r="J83" s="5">
        <v>3</v>
      </c>
      <c r="K83" s="20">
        <v>3</v>
      </c>
      <c r="L83" s="5">
        <v>2</v>
      </c>
      <c r="M83" s="20" t="s">
        <v>218</v>
      </c>
      <c r="N83" s="6">
        <v>3</v>
      </c>
      <c r="O83" s="6"/>
      <c r="P83" s="21">
        <f t="shared" si="26"/>
        <v>0.27272727272727271</v>
      </c>
      <c r="Q83" s="5">
        <f t="shared" si="27"/>
        <v>2.7272727272727271</v>
      </c>
      <c r="R83" s="5">
        <f t="shared" si="28"/>
        <v>5.4545454545454541</v>
      </c>
      <c r="S83" s="22">
        <f t="shared" si="29"/>
        <v>8.1818181818181817</v>
      </c>
      <c r="T83" s="22">
        <f t="shared" si="30"/>
        <v>10</v>
      </c>
      <c r="U83" s="23">
        <f t="shared" si="31"/>
        <v>2.7272727272727271</v>
      </c>
      <c r="V83" s="31" t="s">
        <v>659</v>
      </c>
      <c r="W83" s="31" t="s">
        <v>682</v>
      </c>
      <c r="X83" s="31" t="s">
        <v>683</v>
      </c>
      <c r="Y83" s="31" t="s">
        <v>684</v>
      </c>
    </row>
    <row r="84" spans="2:25" ht="112.5" customHeight="1" thickBot="1" x14ac:dyDescent="0.25">
      <c r="B84" s="23" t="s">
        <v>209</v>
      </c>
      <c r="C84" s="19" t="s">
        <v>41</v>
      </c>
      <c r="D84" s="19" t="s">
        <v>221</v>
      </c>
      <c r="E84" s="5">
        <v>10</v>
      </c>
      <c r="F84" s="20" t="s">
        <v>30</v>
      </c>
      <c r="G84" s="5" t="s">
        <v>31</v>
      </c>
      <c r="H84" s="20">
        <v>4</v>
      </c>
      <c r="I84" s="5">
        <v>1</v>
      </c>
      <c r="J84" s="5">
        <v>1</v>
      </c>
      <c r="K84" s="20">
        <v>1</v>
      </c>
      <c r="L84" s="5">
        <v>1</v>
      </c>
      <c r="M84" s="20" t="s">
        <v>222</v>
      </c>
      <c r="N84" s="6">
        <v>1</v>
      </c>
      <c r="O84" s="6"/>
      <c r="P84" s="21">
        <f t="shared" si="26"/>
        <v>0.25</v>
      </c>
      <c r="Q84" s="5">
        <f t="shared" si="27"/>
        <v>2.5</v>
      </c>
      <c r="R84" s="5">
        <f t="shared" si="28"/>
        <v>5</v>
      </c>
      <c r="S84" s="22">
        <f t="shared" si="29"/>
        <v>7.5</v>
      </c>
      <c r="T84" s="22">
        <f t="shared" si="30"/>
        <v>10</v>
      </c>
      <c r="U84" s="23">
        <f t="shared" si="31"/>
        <v>2.5</v>
      </c>
      <c r="V84" s="31" t="s">
        <v>659</v>
      </c>
      <c r="W84" s="31" t="s">
        <v>660</v>
      </c>
      <c r="X84" s="31" t="s">
        <v>661</v>
      </c>
      <c r="Y84" s="31" t="s">
        <v>662</v>
      </c>
    </row>
    <row r="85" spans="2:25" ht="112.5" customHeight="1" thickBot="1" x14ac:dyDescent="0.25">
      <c r="B85" s="23" t="s">
        <v>209</v>
      </c>
      <c r="C85" s="19" t="s">
        <v>52</v>
      </c>
      <c r="D85" s="19" t="s">
        <v>223</v>
      </c>
      <c r="E85" s="5">
        <v>10</v>
      </c>
      <c r="F85" s="20" t="s">
        <v>30</v>
      </c>
      <c r="G85" s="5" t="s">
        <v>31</v>
      </c>
      <c r="H85" s="20">
        <v>4</v>
      </c>
      <c r="I85" s="5">
        <v>1</v>
      </c>
      <c r="J85" s="5">
        <v>1</v>
      </c>
      <c r="K85" s="20">
        <v>1</v>
      </c>
      <c r="L85" s="5">
        <v>1</v>
      </c>
      <c r="M85" s="20" t="s">
        <v>224</v>
      </c>
      <c r="N85" s="6">
        <v>1</v>
      </c>
      <c r="O85" s="6"/>
      <c r="P85" s="21">
        <f t="shared" si="26"/>
        <v>0.25</v>
      </c>
      <c r="Q85" s="5">
        <f t="shared" si="27"/>
        <v>2.5</v>
      </c>
      <c r="R85" s="5">
        <f t="shared" si="28"/>
        <v>5</v>
      </c>
      <c r="S85" s="22">
        <f t="shared" si="29"/>
        <v>7.5</v>
      </c>
      <c r="T85" s="22">
        <f t="shared" si="30"/>
        <v>10</v>
      </c>
      <c r="U85" s="23">
        <f t="shared" si="31"/>
        <v>2.5</v>
      </c>
      <c r="V85" s="31" t="s">
        <v>659</v>
      </c>
      <c r="W85" s="31" t="s">
        <v>666</v>
      </c>
      <c r="X85" s="31" t="s">
        <v>667</v>
      </c>
      <c r="Y85" s="31" t="s">
        <v>668</v>
      </c>
    </row>
    <row r="86" spans="2:25" ht="112.5" customHeight="1" thickBot="1" x14ac:dyDescent="0.25">
      <c r="B86" s="23" t="s">
        <v>209</v>
      </c>
      <c r="C86" s="24" t="s">
        <v>41</v>
      </c>
      <c r="D86" s="19" t="s">
        <v>225</v>
      </c>
      <c r="E86" s="5">
        <v>10</v>
      </c>
      <c r="F86" s="20" t="s">
        <v>30</v>
      </c>
      <c r="G86" s="5" t="s">
        <v>226</v>
      </c>
      <c r="H86" s="20">
        <v>1</v>
      </c>
      <c r="I86" s="5">
        <v>0</v>
      </c>
      <c r="J86" s="5">
        <v>0</v>
      </c>
      <c r="K86" s="20">
        <v>0</v>
      </c>
      <c r="L86" s="5">
        <v>1</v>
      </c>
      <c r="M86" s="20" t="s">
        <v>227</v>
      </c>
      <c r="N86" s="6">
        <v>0</v>
      </c>
      <c r="O86" s="6"/>
      <c r="P86" s="21">
        <f t="shared" si="26"/>
        <v>0</v>
      </c>
      <c r="Q86" s="5">
        <f t="shared" si="27"/>
        <v>0</v>
      </c>
      <c r="R86" s="5">
        <f t="shared" si="28"/>
        <v>0</v>
      </c>
      <c r="S86" s="22">
        <f t="shared" si="29"/>
        <v>0</v>
      </c>
      <c r="T86" s="22">
        <f t="shared" si="30"/>
        <v>10</v>
      </c>
      <c r="U86" s="23">
        <f t="shared" si="31"/>
        <v>0</v>
      </c>
      <c r="V86" s="31" t="s">
        <v>596</v>
      </c>
      <c r="W86" s="31" t="s">
        <v>669</v>
      </c>
      <c r="X86" s="31" t="s">
        <v>596</v>
      </c>
      <c r="Y86" s="31" t="s">
        <v>596</v>
      </c>
    </row>
    <row r="87" spans="2:25" ht="112.5" customHeight="1" thickBot="1" x14ac:dyDescent="0.25">
      <c r="B87" s="23" t="s">
        <v>209</v>
      </c>
      <c r="C87" s="24" t="s">
        <v>41</v>
      </c>
      <c r="D87" s="19" t="s">
        <v>228</v>
      </c>
      <c r="E87" s="5">
        <v>10</v>
      </c>
      <c r="F87" s="20" t="s">
        <v>30</v>
      </c>
      <c r="G87" s="5" t="s">
        <v>35</v>
      </c>
      <c r="H87" s="20">
        <v>4</v>
      </c>
      <c r="I87" s="5">
        <v>1</v>
      </c>
      <c r="J87" s="5">
        <v>1</v>
      </c>
      <c r="K87" s="20">
        <v>1</v>
      </c>
      <c r="L87" s="5">
        <v>1</v>
      </c>
      <c r="M87" s="20" t="s">
        <v>229</v>
      </c>
      <c r="N87" s="6">
        <v>1</v>
      </c>
      <c r="O87" s="6"/>
      <c r="P87" s="21">
        <f t="shared" si="26"/>
        <v>0.25</v>
      </c>
      <c r="Q87" s="5">
        <f t="shared" si="27"/>
        <v>2.5</v>
      </c>
      <c r="R87" s="5">
        <f t="shared" si="28"/>
        <v>5</v>
      </c>
      <c r="S87" s="22">
        <f t="shared" si="29"/>
        <v>7.5</v>
      </c>
      <c r="T87" s="22">
        <f t="shared" si="30"/>
        <v>10</v>
      </c>
      <c r="U87" s="23">
        <f t="shared" si="31"/>
        <v>2.5</v>
      </c>
      <c r="V87" s="31" t="s">
        <v>659</v>
      </c>
      <c r="W87" s="31" t="s">
        <v>672</v>
      </c>
      <c r="X87" s="31" t="s">
        <v>673</v>
      </c>
      <c r="Y87" s="31" t="s">
        <v>674</v>
      </c>
    </row>
    <row r="88" spans="2:25" ht="112.5" customHeight="1" thickBot="1" x14ac:dyDescent="0.25">
      <c r="B88" s="23" t="s">
        <v>230</v>
      </c>
      <c r="C88" s="19" t="s">
        <v>56</v>
      </c>
      <c r="D88" s="19" t="s">
        <v>231</v>
      </c>
      <c r="E88" s="5">
        <v>10</v>
      </c>
      <c r="F88" s="20" t="s">
        <v>30</v>
      </c>
      <c r="G88" s="5" t="s">
        <v>35</v>
      </c>
      <c r="H88" s="20">
        <v>3</v>
      </c>
      <c r="I88" s="5">
        <v>0</v>
      </c>
      <c r="J88" s="5">
        <v>1</v>
      </c>
      <c r="K88" s="20">
        <v>1</v>
      </c>
      <c r="L88" s="5">
        <v>1</v>
      </c>
      <c r="M88" s="20" t="s">
        <v>232</v>
      </c>
      <c r="N88" s="5">
        <v>0</v>
      </c>
      <c r="O88" s="5"/>
      <c r="P88" s="21">
        <f t="shared" si="26"/>
        <v>0</v>
      </c>
      <c r="Q88" s="5">
        <f t="shared" si="27"/>
        <v>0</v>
      </c>
      <c r="R88" s="5">
        <f t="shared" si="28"/>
        <v>3.333333333333333</v>
      </c>
      <c r="S88" s="22">
        <f t="shared" si="29"/>
        <v>6.6666666666666661</v>
      </c>
      <c r="T88" s="22">
        <f t="shared" si="30"/>
        <v>10</v>
      </c>
      <c r="U88" s="23">
        <f t="shared" si="31"/>
        <v>0</v>
      </c>
      <c r="V88" s="30" t="s">
        <v>686</v>
      </c>
      <c r="W88" s="30" t="s">
        <v>686</v>
      </c>
      <c r="X88" s="30" t="s">
        <v>686</v>
      </c>
      <c r="Y88" s="30" t="s">
        <v>686</v>
      </c>
    </row>
    <row r="89" spans="2:25" ht="112.5" customHeight="1" thickBot="1" x14ac:dyDescent="0.25">
      <c r="B89" s="23" t="s">
        <v>230</v>
      </c>
      <c r="C89" s="19" t="s">
        <v>25</v>
      </c>
      <c r="D89" s="19" t="s">
        <v>233</v>
      </c>
      <c r="E89" s="5">
        <v>20</v>
      </c>
      <c r="F89" s="20" t="s">
        <v>30</v>
      </c>
      <c r="G89" s="5" t="s">
        <v>35</v>
      </c>
      <c r="H89" s="20">
        <v>3</v>
      </c>
      <c r="I89" s="5">
        <v>0</v>
      </c>
      <c r="J89" s="5">
        <v>1</v>
      </c>
      <c r="K89" s="20">
        <v>1</v>
      </c>
      <c r="L89" s="5">
        <v>1</v>
      </c>
      <c r="M89" s="20" t="s">
        <v>234</v>
      </c>
      <c r="N89" s="5">
        <v>0</v>
      </c>
      <c r="O89" s="5"/>
      <c r="P89" s="21">
        <f t="shared" si="26"/>
        <v>0</v>
      </c>
      <c r="Q89" s="5">
        <f t="shared" si="27"/>
        <v>0</v>
      </c>
      <c r="R89" s="5">
        <f t="shared" si="28"/>
        <v>6.6666666666666661</v>
      </c>
      <c r="S89" s="22">
        <f t="shared" si="29"/>
        <v>13.333333333333332</v>
      </c>
      <c r="T89" s="22">
        <f t="shared" si="30"/>
        <v>20</v>
      </c>
      <c r="U89" s="23">
        <f t="shared" si="31"/>
        <v>0</v>
      </c>
      <c r="V89" s="30" t="s">
        <v>686</v>
      </c>
      <c r="W89" s="30" t="s">
        <v>686</v>
      </c>
      <c r="X89" s="30" t="s">
        <v>686</v>
      </c>
      <c r="Y89" s="30" t="s">
        <v>686</v>
      </c>
    </row>
    <row r="90" spans="2:25" ht="112.5" customHeight="1" thickBot="1" x14ac:dyDescent="0.25">
      <c r="B90" s="23" t="s">
        <v>230</v>
      </c>
      <c r="C90" s="19" t="s">
        <v>52</v>
      </c>
      <c r="D90" s="19" t="s">
        <v>235</v>
      </c>
      <c r="E90" s="5">
        <v>15</v>
      </c>
      <c r="F90" s="20" t="s">
        <v>30</v>
      </c>
      <c r="G90" s="5" t="s">
        <v>35</v>
      </c>
      <c r="H90" s="20">
        <v>3</v>
      </c>
      <c r="I90" s="5">
        <v>0</v>
      </c>
      <c r="J90" s="5">
        <v>1</v>
      </c>
      <c r="K90" s="20">
        <v>1</v>
      </c>
      <c r="L90" s="5">
        <v>1</v>
      </c>
      <c r="M90" s="20" t="s">
        <v>236</v>
      </c>
      <c r="N90" s="5">
        <v>0</v>
      </c>
      <c r="O90" s="5"/>
      <c r="P90" s="21">
        <f t="shared" si="26"/>
        <v>0</v>
      </c>
      <c r="Q90" s="5">
        <f t="shared" si="27"/>
        <v>0</v>
      </c>
      <c r="R90" s="5">
        <f t="shared" si="28"/>
        <v>5</v>
      </c>
      <c r="S90" s="22">
        <f t="shared" si="29"/>
        <v>10</v>
      </c>
      <c r="T90" s="22">
        <f t="shared" si="30"/>
        <v>15</v>
      </c>
      <c r="U90" s="23">
        <f t="shared" si="31"/>
        <v>0</v>
      </c>
      <c r="V90" s="30" t="s">
        <v>686</v>
      </c>
      <c r="W90" s="30" t="s">
        <v>686</v>
      </c>
      <c r="X90" s="30" t="s">
        <v>686</v>
      </c>
      <c r="Y90" s="30" t="s">
        <v>686</v>
      </c>
    </row>
    <row r="91" spans="2:25" ht="112.5" customHeight="1" thickBot="1" x14ac:dyDescent="0.25">
      <c r="B91" s="23" t="s">
        <v>230</v>
      </c>
      <c r="C91" s="19" t="s">
        <v>237</v>
      </c>
      <c r="D91" s="19" t="s">
        <v>238</v>
      </c>
      <c r="E91" s="5">
        <v>10</v>
      </c>
      <c r="F91" s="20" t="s">
        <v>30</v>
      </c>
      <c r="G91" s="5" t="s">
        <v>35</v>
      </c>
      <c r="H91" s="20">
        <v>3</v>
      </c>
      <c r="I91" s="5">
        <v>0</v>
      </c>
      <c r="J91" s="5">
        <v>1</v>
      </c>
      <c r="K91" s="20">
        <v>1</v>
      </c>
      <c r="L91" s="5">
        <v>1</v>
      </c>
      <c r="M91" s="20" t="s">
        <v>239</v>
      </c>
      <c r="N91" s="5">
        <v>0</v>
      </c>
      <c r="O91" s="5"/>
      <c r="P91" s="21">
        <f t="shared" si="26"/>
        <v>0</v>
      </c>
      <c r="Q91" s="5">
        <f t="shared" si="27"/>
        <v>0</v>
      </c>
      <c r="R91" s="5">
        <f t="shared" si="28"/>
        <v>3.333333333333333</v>
      </c>
      <c r="S91" s="22">
        <f t="shared" si="29"/>
        <v>6.6666666666666661</v>
      </c>
      <c r="T91" s="22">
        <f t="shared" si="30"/>
        <v>10</v>
      </c>
      <c r="U91" s="23">
        <f t="shared" si="31"/>
        <v>0</v>
      </c>
      <c r="V91" s="30" t="s">
        <v>686</v>
      </c>
      <c r="W91" s="30" t="s">
        <v>686</v>
      </c>
      <c r="X91" s="30" t="s">
        <v>686</v>
      </c>
      <c r="Y91" s="30" t="s">
        <v>686</v>
      </c>
    </row>
    <row r="92" spans="2:25" ht="112.5" customHeight="1" thickBot="1" x14ac:dyDescent="0.25">
      <c r="B92" s="23" t="s">
        <v>230</v>
      </c>
      <c r="C92" s="24" t="s">
        <v>56</v>
      </c>
      <c r="D92" s="19" t="s">
        <v>240</v>
      </c>
      <c r="E92" s="5">
        <v>10</v>
      </c>
      <c r="F92" s="20" t="s">
        <v>30</v>
      </c>
      <c r="G92" s="5" t="s">
        <v>241</v>
      </c>
      <c r="H92" s="20">
        <v>2</v>
      </c>
      <c r="I92" s="5">
        <v>0</v>
      </c>
      <c r="J92" s="5">
        <v>1</v>
      </c>
      <c r="K92" s="20">
        <v>0</v>
      </c>
      <c r="L92" s="5">
        <v>1</v>
      </c>
      <c r="M92" s="20" t="s">
        <v>178</v>
      </c>
      <c r="N92" s="5">
        <v>0</v>
      </c>
      <c r="O92" s="5"/>
      <c r="P92" s="21">
        <f t="shared" si="26"/>
        <v>0</v>
      </c>
      <c r="Q92" s="5">
        <f t="shared" si="27"/>
        <v>0</v>
      </c>
      <c r="R92" s="5">
        <f t="shared" si="28"/>
        <v>5</v>
      </c>
      <c r="S92" s="22">
        <f t="shared" si="29"/>
        <v>5</v>
      </c>
      <c r="T92" s="22">
        <f t="shared" si="30"/>
        <v>10</v>
      </c>
      <c r="U92" s="23">
        <f t="shared" si="31"/>
        <v>0</v>
      </c>
      <c r="V92" s="30" t="s">
        <v>686</v>
      </c>
      <c r="W92" s="30" t="s">
        <v>686</v>
      </c>
      <c r="X92" s="30" t="s">
        <v>686</v>
      </c>
      <c r="Y92" s="30" t="s">
        <v>686</v>
      </c>
    </row>
    <row r="93" spans="2:25" ht="112.5" customHeight="1" thickBot="1" x14ac:dyDescent="0.25">
      <c r="B93" s="23" t="s">
        <v>230</v>
      </c>
      <c r="C93" s="24" t="s">
        <v>56</v>
      </c>
      <c r="D93" s="19" t="s">
        <v>242</v>
      </c>
      <c r="E93" s="5">
        <v>35</v>
      </c>
      <c r="F93" s="20" t="s">
        <v>30</v>
      </c>
      <c r="G93" s="5" t="s">
        <v>35</v>
      </c>
      <c r="H93" s="20">
        <v>4</v>
      </c>
      <c r="I93" s="5">
        <v>1</v>
      </c>
      <c r="J93" s="5">
        <v>1</v>
      </c>
      <c r="K93" s="20">
        <v>1</v>
      </c>
      <c r="L93" s="5">
        <v>1</v>
      </c>
      <c r="M93" s="20" t="s">
        <v>243</v>
      </c>
      <c r="N93" s="5">
        <v>1</v>
      </c>
      <c r="O93" s="5"/>
      <c r="P93" s="21">
        <f t="shared" si="26"/>
        <v>0.25</v>
      </c>
      <c r="Q93" s="5">
        <f t="shared" si="27"/>
        <v>8.75</v>
      </c>
      <c r="R93" s="5">
        <f t="shared" si="28"/>
        <v>17.5</v>
      </c>
      <c r="S93" s="22">
        <f t="shared" si="29"/>
        <v>26.25</v>
      </c>
      <c r="T93" s="22">
        <f t="shared" si="30"/>
        <v>35</v>
      </c>
      <c r="U93" s="23">
        <f t="shared" si="31"/>
        <v>8.75</v>
      </c>
      <c r="V93" s="30" t="s">
        <v>687</v>
      </c>
      <c r="W93" s="30" t="s">
        <v>688</v>
      </c>
      <c r="X93" s="30" t="s">
        <v>689</v>
      </c>
      <c r="Y93" s="30" t="s">
        <v>690</v>
      </c>
    </row>
    <row r="94" spans="2:25" ht="112.5" customHeight="1" thickBot="1" x14ac:dyDescent="0.25">
      <c r="B94" s="23" t="s">
        <v>244</v>
      </c>
      <c r="C94" s="24" t="s">
        <v>41</v>
      </c>
      <c r="D94" s="19" t="s">
        <v>245</v>
      </c>
      <c r="E94" s="5">
        <v>10</v>
      </c>
      <c r="F94" s="20" t="s">
        <v>22</v>
      </c>
      <c r="G94" s="5" t="s">
        <v>115</v>
      </c>
      <c r="H94" s="20">
        <v>1</v>
      </c>
      <c r="I94" s="5">
        <v>1</v>
      </c>
      <c r="J94" s="5">
        <v>1</v>
      </c>
      <c r="K94" s="20">
        <v>1</v>
      </c>
      <c r="L94" s="5">
        <v>1</v>
      </c>
      <c r="M94" s="20" t="s">
        <v>246</v>
      </c>
      <c r="N94" s="6">
        <v>1223</v>
      </c>
      <c r="O94" s="6">
        <v>1268</v>
      </c>
      <c r="P94" s="21">
        <f t="shared" si="26"/>
        <v>0.24112776025236596</v>
      </c>
      <c r="Q94" s="5">
        <f t="shared" ref="Q94:Q105" si="32">0.25*E94</f>
        <v>2.5</v>
      </c>
      <c r="R94" s="5">
        <f t="shared" ref="R94:R105" si="33">0.5*E94</f>
        <v>5</v>
      </c>
      <c r="S94" s="22">
        <f t="shared" ref="S94:S105" si="34">0.75*E94</f>
        <v>7.5</v>
      </c>
      <c r="T94" s="22">
        <f t="shared" ref="T94:T105" si="35">1*E94</f>
        <v>10</v>
      </c>
      <c r="U94" s="23">
        <f>(((N94/O94)*E94)*0.25)</f>
        <v>2.4112776025236595</v>
      </c>
      <c r="V94" s="31" t="s">
        <v>699</v>
      </c>
      <c r="W94" s="31" t="s">
        <v>700</v>
      </c>
      <c r="X94" s="31" t="s">
        <v>701</v>
      </c>
      <c r="Y94" s="31" t="s">
        <v>702</v>
      </c>
    </row>
    <row r="95" spans="2:25" ht="112.5" customHeight="1" thickBot="1" x14ac:dyDescent="0.25">
      <c r="B95" s="23" t="s">
        <v>244</v>
      </c>
      <c r="C95" s="24" t="s">
        <v>41</v>
      </c>
      <c r="D95" s="19" t="s">
        <v>247</v>
      </c>
      <c r="E95" s="5">
        <v>10</v>
      </c>
      <c r="F95" s="20" t="s">
        <v>22</v>
      </c>
      <c r="G95" s="5" t="s">
        <v>58</v>
      </c>
      <c r="H95" s="20">
        <v>1</v>
      </c>
      <c r="I95" s="5">
        <v>1</v>
      </c>
      <c r="J95" s="5">
        <v>1</v>
      </c>
      <c r="K95" s="20">
        <v>1</v>
      </c>
      <c r="L95" s="5">
        <v>1</v>
      </c>
      <c r="M95" s="20" t="s">
        <v>248</v>
      </c>
      <c r="N95" s="6">
        <v>61</v>
      </c>
      <c r="O95" s="6">
        <v>85</v>
      </c>
      <c r="P95" s="21">
        <f t="shared" si="26"/>
        <v>0.17941176470588235</v>
      </c>
      <c r="Q95" s="5">
        <f t="shared" si="32"/>
        <v>2.5</v>
      </c>
      <c r="R95" s="5">
        <f t="shared" si="33"/>
        <v>5</v>
      </c>
      <c r="S95" s="22">
        <f t="shared" si="34"/>
        <v>7.5</v>
      </c>
      <c r="T95" s="22">
        <f t="shared" si="35"/>
        <v>10</v>
      </c>
      <c r="U95" s="23">
        <f>(((N95/O95)*E95)*0.25)</f>
        <v>1.7941176470588236</v>
      </c>
      <c r="V95" s="31" t="s">
        <v>707</v>
      </c>
      <c r="W95" s="31" t="s">
        <v>708</v>
      </c>
      <c r="X95" s="31" t="s">
        <v>709</v>
      </c>
      <c r="Y95" s="31" t="s">
        <v>710</v>
      </c>
    </row>
    <row r="96" spans="2:25" ht="112.5" customHeight="1" thickBot="1" x14ac:dyDescent="0.25">
      <c r="B96" s="23" t="s">
        <v>244</v>
      </c>
      <c r="C96" s="24" t="s">
        <v>41</v>
      </c>
      <c r="D96" s="19" t="s">
        <v>249</v>
      </c>
      <c r="E96" s="5">
        <v>8</v>
      </c>
      <c r="F96" s="20" t="s">
        <v>39</v>
      </c>
      <c r="G96" s="5" t="s">
        <v>250</v>
      </c>
      <c r="H96" s="20">
        <v>3</v>
      </c>
      <c r="I96" s="5">
        <v>3</v>
      </c>
      <c r="J96" s="5">
        <v>3</v>
      </c>
      <c r="K96" s="20">
        <v>3</v>
      </c>
      <c r="L96" s="5">
        <v>3</v>
      </c>
      <c r="M96" s="20" t="s">
        <v>251</v>
      </c>
      <c r="N96" s="6">
        <v>4</v>
      </c>
      <c r="O96" s="6"/>
      <c r="P96" s="21">
        <f>Q96/U96</f>
        <v>0.75</v>
      </c>
      <c r="Q96" s="5">
        <f t="shared" si="32"/>
        <v>2</v>
      </c>
      <c r="R96" s="5">
        <f t="shared" si="33"/>
        <v>4</v>
      </c>
      <c r="S96" s="22">
        <f t="shared" si="34"/>
        <v>6</v>
      </c>
      <c r="T96" s="22">
        <f t="shared" si="35"/>
        <v>8</v>
      </c>
      <c r="U96" s="23">
        <f>((N96/H96)*E96)*0.25</f>
        <v>2.6666666666666665</v>
      </c>
      <c r="V96" s="31" t="s">
        <v>691</v>
      </c>
      <c r="W96" s="31" t="s">
        <v>692</v>
      </c>
      <c r="X96" s="31" t="s">
        <v>693</v>
      </c>
      <c r="Y96" s="31" t="s">
        <v>694</v>
      </c>
    </row>
    <row r="97" spans="2:25" ht="112.5" customHeight="1" thickBot="1" x14ac:dyDescent="0.25">
      <c r="B97" s="23" t="s">
        <v>244</v>
      </c>
      <c r="C97" s="19" t="s">
        <v>20</v>
      </c>
      <c r="D97" s="19" t="s">
        <v>252</v>
      </c>
      <c r="E97" s="5">
        <v>12</v>
      </c>
      <c r="F97" s="20" t="s">
        <v>22</v>
      </c>
      <c r="G97" s="5" t="s">
        <v>253</v>
      </c>
      <c r="H97" s="20">
        <v>1</v>
      </c>
      <c r="I97" s="5">
        <v>1</v>
      </c>
      <c r="J97" s="5">
        <v>1</v>
      </c>
      <c r="K97" s="20">
        <v>1</v>
      </c>
      <c r="L97" s="5">
        <v>1</v>
      </c>
      <c r="M97" s="20" t="s">
        <v>254</v>
      </c>
      <c r="N97" s="6">
        <v>20027</v>
      </c>
      <c r="O97" s="6">
        <v>20027</v>
      </c>
      <c r="P97" s="21">
        <f>U97/T97</f>
        <v>0.25</v>
      </c>
      <c r="Q97" s="5">
        <f t="shared" si="32"/>
        <v>3</v>
      </c>
      <c r="R97" s="5">
        <f t="shared" si="33"/>
        <v>6</v>
      </c>
      <c r="S97" s="22">
        <f t="shared" si="34"/>
        <v>9</v>
      </c>
      <c r="T97" s="22">
        <f t="shared" si="35"/>
        <v>12</v>
      </c>
      <c r="U97" s="23">
        <f>(((N97/O97)*E97)*0.25)</f>
        <v>3</v>
      </c>
      <c r="V97" s="31" t="s">
        <v>723</v>
      </c>
      <c r="W97" s="31" t="s">
        <v>724</v>
      </c>
      <c r="X97" s="31" t="s">
        <v>725</v>
      </c>
      <c r="Y97" s="31" t="s">
        <v>726</v>
      </c>
    </row>
    <row r="98" spans="2:25" ht="112.5" customHeight="1" thickBot="1" x14ac:dyDescent="0.25">
      <c r="B98" s="23" t="s">
        <v>244</v>
      </c>
      <c r="C98" s="19" t="s">
        <v>33</v>
      </c>
      <c r="D98" s="19" t="s">
        <v>255</v>
      </c>
      <c r="E98" s="5">
        <v>10</v>
      </c>
      <c r="F98" s="20" t="s">
        <v>39</v>
      </c>
      <c r="G98" s="5" t="s">
        <v>35</v>
      </c>
      <c r="H98" s="20">
        <v>1</v>
      </c>
      <c r="I98" s="5">
        <v>1</v>
      </c>
      <c r="J98" s="5">
        <v>1</v>
      </c>
      <c r="K98" s="20">
        <v>1</v>
      </c>
      <c r="L98" s="5">
        <v>1</v>
      </c>
      <c r="M98" s="20" t="s">
        <v>256</v>
      </c>
      <c r="N98" s="6">
        <v>1</v>
      </c>
      <c r="O98" s="6"/>
      <c r="P98" s="21">
        <f>Q98/U98</f>
        <v>1</v>
      </c>
      <c r="Q98" s="5">
        <f t="shared" si="32"/>
        <v>2.5</v>
      </c>
      <c r="R98" s="5">
        <f t="shared" si="33"/>
        <v>5</v>
      </c>
      <c r="S98" s="22">
        <f t="shared" si="34"/>
        <v>7.5</v>
      </c>
      <c r="T98" s="22">
        <f t="shared" si="35"/>
        <v>10</v>
      </c>
      <c r="U98" s="23">
        <f>((N98/H98)*E98)*0.25</f>
        <v>2.5</v>
      </c>
      <c r="V98" s="31" t="s">
        <v>727</v>
      </c>
      <c r="W98" s="31" t="s">
        <v>728</v>
      </c>
      <c r="X98" s="31" t="s">
        <v>729</v>
      </c>
      <c r="Y98" s="31" t="s">
        <v>730</v>
      </c>
    </row>
    <row r="99" spans="2:25" ht="112.5" customHeight="1" thickBot="1" x14ac:dyDescent="0.25">
      <c r="B99" s="23" t="s">
        <v>244</v>
      </c>
      <c r="C99" s="24" t="s">
        <v>37</v>
      </c>
      <c r="D99" s="19" t="s">
        <v>257</v>
      </c>
      <c r="E99" s="5">
        <v>10</v>
      </c>
      <c r="F99" s="20" t="s">
        <v>22</v>
      </c>
      <c r="G99" s="5" t="s">
        <v>87</v>
      </c>
      <c r="H99" s="20">
        <v>1</v>
      </c>
      <c r="I99" s="5">
        <v>1</v>
      </c>
      <c r="J99" s="5">
        <v>1</v>
      </c>
      <c r="K99" s="20">
        <v>1</v>
      </c>
      <c r="L99" s="5">
        <v>1</v>
      </c>
      <c r="M99" s="20" t="s">
        <v>258</v>
      </c>
      <c r="N99" s="6">
        <v>1</v>
      </c>
      <c r="O99" s="6">
        <v>1</v>
      </c>
      <c r="P99" s="21">
        <f t="shared" ref="P99:P104" si="36">U99/T99</f>
        <v>0.25</v>
      </c>
      <c r="Q99" s="5">
        <f t="shared" si="32"/>
        <v>2.5</v>
      </c>
      <c r="R99" s="5">
        <f t="shared" si="33"/>
        <v>5</v>
      </c>
      <c r="S99" s="22">
        <f t="shared" si="34"/>
        <v>7.5</v>
      </c>
      <c r="T99" s="22">
        <f t="shared" si="35"/>
        <v>10</v>
      </c>
      <c r="U99" s="23">
        <f t="shared" ref="U99:U104" si="37">(((N99/O99)*E99)*0.25)</f>
        <v>2.5</v>
      </c>
      <c r="V99" s="31" t="s">
        <v>695</v>
      </c>
      <c r="W99" s="31" t="s">
        <v>696</v>
      </c>
      <c r="X99" s="31" t="s">
        <v>697</v>
      </c>
      <c r="Y99" s="31" t="s">
        <v>698</v>
      </c>
    </row>
    <row r="100" spans="2:25" ht="112.5" customHeight="1" thickBot="1" x14ac:dyDescent="0.25">
      <c r="B100" s="23" t="s">
        <v>244</v>
      </c>
      <c r="C100" s="24" t="s">
        <v>37</v>
      </c>
      <c r="D100" s="19" t="s">
        <v>259</v>
      </c>
      <c r="E100" s="5">
        <v>10</v>
      </c>
      <c r="F100" s="20" t="s">
        <v>22</v>
      </c>
      <c r="G100" s="5" t="s">
        <v>67</v>
      </c>
      <c r="H100" s="20">
        <v>1</v>
      </c>
      <c r="I100" s="5">
        <v>1</v>
      </c>
      <c r="J100" s="5">
        <v>1</v>
      </c>
      <c r="K100" s="20">
        <v>1</v>
      </c>
      <c r="L100" s="5">
        <v>1</v>
      </c>
      <c r="M100" s="20" t="s">
        <v>260</v>
      </c>
      <c r="N100" s="6">
        <v>6</v>
      </c>
      <c r="O100" s="6">
        <v>6</v>
      </c>
      <c r="P100" s="21">
        <f t="shared" si="36"/>
        <v>0.25</v>
      </c>
      <c r="Q100" s="5">
        <f t="shared" si="32"/>
        <v>2.5</v>
      </c>
      <c r="R100" s="5">
        <f t="shared" si="33"/>
        <v>5</v>
      </c>
      <c r="S100" s="22">
        <f t="shared" si="34"/>
        <v>7.5</v>
      </c>
      <c r="T100" s="22">
        <f t="shared" si="35"/>
        <v>10</v>
      </c>
      <c r="U100" s="23">
        <f t="shared" si="37"/>
        <v>2.5</v>
      </c>
      <c r="V100" s="31" t="s">
        <v>711</v>
      </c>
      <c r="W100" s="31" t="s">
        <v>712</v>
      </c>
      <c r="X100" s="31" t="s">
        <v>713</v>
      </c>
      <c r="Y100" s="31" t="s">
        <v>714</v>
      </c>
    </row>
    <row r="101" spans="2:25" ht="112.5" customHeight="1" thickBot="1" x14ac:dyDescent="0.25">
      <c r="B101" s="23" t="s">
        <v>244</v>
      </c>
      <c r="C101" s="24" t="s">
        <v>37</v>
      </c>
      <c r="D101" s="19" t="s">
        <v>261</v>
      </c>
      <c r="E101" s="5">
        <v>10</v>
      </c>
      <c r="F101" s="20" t="s">
        <v>22</v>
      </c>
      <c r="G101" s="5" t="s">
        <v>83</v>
      </c>
      <c r="H101" s="20">
        <v>1</v>
      </c>
      <c r="I101" s="5">
        <v>1</v>
      </c>
      <c r="J101" s="5">
        <v>1</v>
      </c>
      <c r="K101" s="20">
        <v>1</v>
      </c>
      <c r="L101" s="5">
        <v>1</v>
      </c>
      <c r="M101" s="20" t="s">
        <v>260</v>
      </c>
      <c r="N101" s="6">
        <v>4</v>
      </c>
      <c r="O101" s="6">
        <v>4</v>
      </c>
      <c r="P101" s="21">
        <f t="shared" si="36"/>
        <v>0.25</v>
      </c>
      <c r="Q101" s="5">
        <f t="shared" si="32"/>
        <v>2.5</v>
      </c>
      <c r="R101" s="5">
        <f t="shared" si="33"/>
        <v>5</v>
      </c>
      <c r="S101" s="22">
        <f t="shared" si="34"/>
        <v>7.5</v>
      </c>
      <c r="T101" s="22">
        <f t="shared" si="35"/>
        <v>10</v>
      </c>
      <c r="U101" s="23">
        <f t="shared" si="37"/>
        <v>2.5</v>
      </c>
      <c r="V101" s="31" t="s">
        <v>703</v>
      </c>
      <c r="W101" s="31" t="s">
        <v>704</v>
      </c>
      <c r="X101" s="31" t="s">
        <v>705</v>
      </c>
      <c r="Y101" s="31" t="s">
        <v>706</v>
      </c>
    </row>
    <row r="102" spans="2:25" ht="112.5" customHeight="1" thickBot="1" x14ac:dyDescent="0.25">
      <c r="B102" s="23" t="s">
        <v>244</v>
      </c>
      <c r="C102" s="19" t="s">
        <v>103</v>
      </c>
      <c r="D102" s="19" t="s">
        <v>262</v>
      </c>
      <c r="E102" s="5">
        <v>10</v>
      </c>
      <c r="F102" s="20" t="s">
        <v>22</v>
      </c>
      <c r="G102" s="5" t="s">
        <v>126</v>
      </c>
      <c r="H102" s="20">
        <v>1</v>
      </c>
      <c r="I102" s="5">
        <v>1</v>
      </c>
      <c r="J102" s="5">
        <v>1</v>
      </c>
      <c r="K102" s="20">
        <v>1</v>
      </c>
      <c r="L102" s="5">
        <v>1</v>
      </c>
      <c r="M102" s="20" t="s">
        <v>263</v>
      </c>
      <c r="N102" s="6">
        <v>12</v>
      </c>
      <c r="O102" s="6">
        <v>12</v>
      </c>
      <c r="P102" s="21">
        <f t="shared" si="36"/>
        <v>0.25</v>
      </c>
      <c r="Q102" s="5">
        <f t="shared" si="32"/>
        <v>2.5</v>
      </c>
      <c r="R102" s="5">
        <f t="shared" si="33"/>
        <v>5</v>
      </c>
      <c r="S102" s="22">
        <f t="shared" si="34"/>
        <v>7.5</v>
      </c>
      <c r="T102" s="22">
        <f t="shared" si="35"/>
        <v>10</v>
      </c>
      <c r="U102" s="23">
        <f t="shared" si="37"/>
        <v>2.5</v>
      </c>
      <c r="V102" s="31" t="s">
        <v>715</v>
      </c>
      <c r="W102" s="31" t="s">
        <v>716</v>
      </c>
      <c r="X102" s="31" t="s">
        <v>717</v>
      </c>
      <c r="Y102" s="31" t="s">
        <v>718</v>
      </c>
    </row>
    <row r="103" spans="2:25" ht="112.5" customHeight="1" thickBot="1" x14ac:dyDescent="0.25">
      <c r="B103" s="23" t="s">
        <v>244</v>
      </c>
      <c r="C103" s="19" t="s">
        <v>264</v>
      </c>
      <c r="D103" s="19" t="s">
        <v>265</v>
      </c>
      <c r="E103" s="5">
        <v>10</v>
      </c>
      <c r="F103" s="20" t="s">
        <v>22</v>
      </c>
      <c r="G103" s="5" t="s">
        <v>126</v>
      </c>
      <c r="H103" s="20">
        <v>1</v>
      </c>
      <c r="I103" s="5">
        <v>1</v>
      </c>
      <c r="J103" s="5">
        <v>1</v>
      </c>
      <c r="K103" s="20">
        <v>1</v>
      </c>
      <c r="L103" s="5">
        <v>1</v>
      </c>
      <c r="M103" s="20" t="s">
        <v>263</v>
      </c>
      <c r="N103" s="6">
        <v>28</v>
      </c>
      <c r="O103" s="6">
        <v>28</v>
      </c>
      <c r="P103" s="21">
        <f t="shared" si="36"/>
        <v>0.25</v>
      </c>
      <c r="Q103" s="5">
        <f t="shared" si="32"/>
        <v>2.5</v>
      </c>
      <c r="R103" s="5">
        <f t="shared" si="33"/>
        <v>5</v>
      </c>
      <c r="S103" s="22">
        <f t="shared" si="34"/>
        <v>7.5</v>
      </c>
      <c r="T103" s="22">
        <f t="shared" si="35"/>
        <v>10</v>
      </c>
      <c r="U103" s="23">
        <f t="shared" si="37"/>
        <v>2.5</v>
      </c>
      <c r="V103" s="31" t="s">
        <v>719</v>
      </c>
      <c r="W103" s="31" t="s">
        <v>720</v>
      </c>
      <c r="X103" s="31" t="s">
        <v>721</v>
      </c>
      <c r="Y103" s="31" t="s">
        <v>722</v>
      </c>
    </row>
    <row r="104" spans="2:25" ht="112.5" customHeight="1" thickBot="1" x14ac:dyDescent="0.25">
      <c r="B104" s="23" t="s">
        <v>266</v>
      </c>
      <c r="C104" s="19" t="s">
        <v>37</v>
      </c>
      <c r="D104" s="19" t="s">
        <v>267</v>
      </c>
      <c r="E104" s="5">
        <v>20</v>
      </c>
      <c r="F104" s="20" t="s">
        <v>22</v>
      </c>
      <c r="G104" s="5" t="s">
        <v>67</v>
      </c>
      <c r="H104" s="20">
        <v>1</v>
      </c>
      <c r="I104" s="5">
        <v>1</v>
      </c>
      <c r="J104" s="5">
        <v>1</v>
      </c>
      <c r="K104" s="20">
        <v>1</v>
      </c>
      <c r="L104" s="5">
        <v>1</v>
      </c>
      <c r="M104" s="20" t="s">
        <v>268</v>
      </c>
      <c r="N104" s="6">
        <v>21</v>
      </c>
      <c r="O104" s="6">
        <v>21</v>
      </c>
      <c r="P104" s="21">
        <f t="shared" si="36"/>
        <v>0.25</v>
      </c>
      <c r="Q104" s="5">
        <f t="shared" si="32"/>
        <v>5</v>
      </c>
      <c r="R104" s="5">
        <f t="shared" si="33"/>
        <v>10</v>
      </c>
      <c r="S104" s="22">
        <f t="shared" si="34"/>
        <v>15</v>
      </c>
      <c r="T104" s="22">
        <f t="shared" si="35"/>
        <v>20</v>
      </c>
      <c r="U104" s="23">
        <f t="shared" si="37"/>
        <v>5</v>
      </c>
      <c r="V104" s="31" t="s">
        <v>67</v>
      </c>
      <c r="W104" s="31" t="s">
        <v>735</v>
      </c>
      <c r="X104" s="31" t="s">
        <v>736</v>
      </c>
      <c r="Y104" s="31" t="s">
        <v>737</v>
      </c>
    </row>
    <row r="105" spans="2:25" ht="112.5" customHeight="1" thickBot="1" x14ac:dyDescent="0.25">
      <c r="B105" s="23" t="s">
        <v>266</v>
      </c>
      <c r="C105" s="19" t="s">
        <v>52</v>
      </c>
      <c r="D105" s="19" t="s">
        <v>269</v>
      </c>
      <c r="E105" s="5">
        <v>20</v>
      </c>
      <c r="F105" s="20" t="s">
        <v>39</v>
      </c>
      <c r="G105" s="5" t="s">
        <v>35</v>
      </c>
      <c r="H105" s="20">
        <v>1</v>
      </c>
      <c r="I105" s="5">
        <v>1</v>
      </c>
      <c r="J105" s="5">
        <v>1</v>
      </c>
      <c r="K105" s="20">
        <v>1</v>
      </c>
      <c r="L105" s="5">
        <v>1</v>
      </c>
      <c r="M105" s="20" t="s">
        <v>270</v>
      </c>
      <c r="N105" s="6">
        <v>1</v>
      </c>
      <c r="O105" s="6"/>
      <c r="P105" s="21">
        <f>Q105/U105</f>
        <v>1</v>
      </c>
      <c r="Q105" s="5">
        <f t="shared" si="32"/>
        <v>5</v>
      </c>
      <c r="R105" s="5">
        <f t="shared" si="33"/>
        <v>10</v>
      </c>
      <c r="S105" s="22">
        <f t="shared" si="34"/>
        <v>15</v>
      </c>
      <c r="T105" s="22">
        <f t="shared" si="35"/>
        <v>20</v>
      </c>
      <c r="U105" s="23">
        <f>((N105/H105)*E105)*0.25</f>
        <v>5</v>
      </c>
      <c r="V105" s="31" t="s">
        <v>731</v>
      </c>
      <c r="W105" s="31" t="s">
        <v>738</v>
      </c>
      <c r="X105" s="31" t="s">
        <v>739</v>
      </c>
      <c r="Y105" s="31" t="s">
        <v>740</v>
      </c>
    </row>
    <row r="106" spans="2:25" ht="112.5" customHeight="1" thickBot="1" x14ac:dyDescent="0.25">
      <c r="B106" s="23" t="s">
        <v>266</v>
      </c>
      <c r="C106" s="19" t="s">
        <v>41</v>
      </c>
      <c r="D106" s="19" t="s">
        <v>271</v>
      </c>
      <c r="E106" s="5">
        <v>10</v>
      </c>
      <c r="F106" s="20" t="s">
        <v>30</v>
      </c>
      <c r="G106" s="5" t="s">
        <v>35</v>
      </c>
      <c r="H106" s="20">
        <v>4</v>
      </c>
      <c r="I106" s="5">
        <v>1</v>
      </c>
      <c r="J106" s="5">
        <v>1</v>
      </c>
      <c r="K106" s="20">
        <v>1</v>
      </c>
      <c r="L106" s="5">
        <v>1</v>
      </c>
      <c r="M106" s="20" t="s">
        <v>272</v>
      </c>
      <c r="N106" s="6">
        <v>1</v>
      </c>
      <c r="O106" s="6"/>
      <c r="P106" s="21">
        <f>U106/T106</f>
        <v>0.25</v>
      </c>
      <c r="Q106" s="5">
        <f>((I106/H106)*E106)</f>
        <v>2.5</v>
      </c>
      <c r="R106" s="5">
        <f>((I106+J106)/H106)*E106</f>
        <v>5</v>
      </c>
      <c r="S106" s="22">
        <f>((I106+J106+K106)/H106)*E106</f>
        <v>7.5</v>
      </c>
      <c r="T106" s="22">
        <f>((I106+J106+K106+L106)/H106)*E106</f>
        <v>10</v>
      </c>
      <c r="U106" s="23">
        <f>+(N106/H106)*E106</f>
        <v>2.5</v>
      </c>
      <c r="V106" s="31" t="s">
        <v>731</v>
      </c>
      <c r="W106" s="31" t="s">
        <v>732</v>
      </c>
      <c r="X106" s="31" t="s">
        <v>733</v>
      </c>
      <c r="Y106" s="31" t="s">
        <v>734</v>
      </c>
    </row>
    <row r="107" spans="2:25" ht="112.5" customHeight="1" thickBot="1" x14ac:dyDescent="0.25">
      <c r="B107" s="23" t="s">
        <v>266</v>
      </c>
      <c r="C107" s="19" t="s">
        <v>106</v>
      </c>
      <c r="D107" s="19" t="s">
        <v>273</v>
      </c>
      <c r="E107" s="5">
        <v>20</v>
      </c>
      <c r="F107" s="20" t="s">
        <v>30</v>
      </c>
      <c r="G107" s="5" t="s">
        <v>274</v>
      </c>
      <c r="H107" s="20">
        <v>1</v>
      </c>
      <c r="I107" s="5">
        <v>0</v>
      </c>
      <c r="J107" s="5">
        <v>0</v>
      </c>
      <c r="K107" s="20">
        <v>1</v>
      </c>
      <c r="L107" s="5">
        <v>0</v>
      </c>
      <c r="M107" s="20" t="s">
        <v>275</v>
      </c>
      <c r="N107" s="6">
        <v>0</v>
      </c>
      <c r="O107" s="6"/>
      <c r="P107" s="21">
        <f>U107/T107</f>
        <v>0</v>
      </c>
      <c r="Q107" s="5">
        <f>((I107/H107)*E107)</f>
        <v>0</v>
      </c>
      <c r="R107" s="5">
        <f>((I107+J107)/H107)*E107</f>
        <v>0</v>
      </c>
      <c r="S107" s="22">
        <f>((I107+J107+K107)/H107)*E107</f>
        <v>20</v>
      </c>
      <c r="T107" s="22">
        <f>((I107+J107+K107+L107)/H107)*E107</f>
        <v>20</v>
      </c>
      <c r="U107" s="23">
        <f>+(N107/H107)*E107</f>
        <v>0</v>
      </c>
      <c r="V107" s="31" t="s">
        <v>745</v>
      </c>
      <c r="W107" s="31" t="s">
        <v>464</v>
      </c>
      <c r="X107" s="31" t="s">
        <v>464</v>
      </c>
      <c r="Y107" s="31" t="s">
        <v>464</v>
      </c>
    </row>
    <row r="108" spans="2:25" ht="112.5" customHeight="1" thickBot="1" x14ac:dyDescent="0.25">
      <c r="B108" s="23" t="s">
        <v>266</v>
      </c>
      <c r="C108" s="19" t="s">
        <v>41</v>
      </c>
      <c r="D108" s="19" t="s">
        <v>276</v>
      </c>
      <c r="E108" s="5">
        <v>10</v>
      </c>
      <c r="F108" s="20" t="s">
        <v>22</v>
      </c>
      <c r="G108" s="5" t="s">
        <v>35</v>
      </c>
      <c r="H108" s="20">
        <v>1</v>
      </c>
      <c r="I108" s="5">
        <v>1</v>
      </c>
      <c r="J108" s="5">
        <v>1</v>
      </c>
      <c r="K108" s="20">
        <v>1</v>
      </c>
      <c r="L108" s="5">
        <v>1</v>
      </c>
      <c r="M108" s="20" t="s">
        <v>277</v>
      </c>
      <c r="N108" s="6">
        <v>1</v>
      </c>
      <c r="O108" s="6">
        <v>1</v>
      </c>
      <c r="P108" s="21">
        <f>U108/T108</f>
        <v>0.25</v>
      </c>
      <c r="Q108" s="5">
        <f>0.25*E108</f>
        <v>2.5</v>
      </c>
      <c r="R108" s="5">
        <f>0.5*E108</f>
        <v>5</v>
      </c>
      <c r="S108" s="22">
        <f>0.75*E108</f>
        <v>7.5</v>
      </c>
      <c r="T108" s="22">
        <f>1*E108</f>
        <v>10</v>
      </c>
      <c r="U108" s="23">
        <f>(((N108/O108)*E108)*0.25)</f>
        <v>2.5</v>
      </c>
      <c r="V108" s="31" t="s">
        <v>731</v>
      </c>
      <c r="W108" s="31" t="s">
        <v>746</v>
      </c>
      <c r="X108" s="31" t="s">
        <v>747</v>
      </c>
      <c r="Y108" s="31" t="s">
        <v>748</v>
      </c>
    </row>
    <row r="109" spans="2:25" ht="112.5" customHeight="1" thickBot="1" x14ac:dyDescent="0.25">
      <c r="B109" s="23" t="s">
        <v>266</v>
      </c>
      <c r="C109" s="19" t="s">
        <v>278</v>
      </c>
      <c r="D109" s="19" t="s">
        <v>279</v>
      </c>
      <c r="E109" s="5">
        <v>10</v>
      </c>
      <c r="F109" s="20" t="s">
        <v>30</v>
      </c>
      <c r="G109" s="5" t="s">
        <v>31</v>
      </c>
      <c r="H109" s="20">
        <v>2</v>
      </c>
      <c r="I109" s="5">
        <v>1</v>
      </c>
      <c r="J109" s="5">
        <v>0</v>
      </c>
      <c r="K109" s="20">
        <v>1</v>
      </c>
      <c r="L109" s="5">
        <v>0</v>
      </c>
      <c r="M109" s="20" t="s">
        <v>280</v>
      </c>
      <c r="N109" s="6">
        <v>1</v>
      </c>
      <c r="O109" s="6"/>
      <c r="P109" s="21">
        <f>U109/T109</f>
        <v>0.5</v>
      </c>
      <c r="Q109" s="5">
        <f>((I109/H109)*E109)</f>
        <v>5</v>
      </c>
      <c r="R109" s="5">
        <f>((I109+J109)/H109)*E109</f>
        <v>5</v>
      </c>
      <c r="S109" s="22">
        <f>((I109+J109+K109)/H109)*E109</f>
        <v>10</v>
      </c>
      <c r="T109" s="22">
        <f>((I109+J109+K109+L109)/H109)*E109</f>
        <v>10</v>
      </c>
      <c r="U109" s="23">
        <f>+(N109/H109)*E109</f>
        <v>5</v>
      </c>
      <c r="V109" s="31" t="s">
        <v>741</v>
      </c>
      <c r="W109" s="31" t="s">
        <v>742</v>
      </c>
      <c r="X109" s="31" t="s">
        <v>743</v>
      </c>
      <c r="Y109" s="31" t="s">
        <v>744</v>
      </c>
    </row>
    <row r="110" spans="2:25" ht="112.5" customHeight="1" thickBot="1" x14ac:dyDescent="0.25">
      <c r="B110" s="23" t="s">
        <v>266</v>
      </c>
      <c r="C110" s="19" t="s">
        <v>33</v>
      </c>
      <c r="D110" s="19" t="s">
        <v>281</v>
      </c>
      <c r="E110" s="5">
        <v>10</v>
      </c>
      <c r="F110" s="20" t="s">
        <v>30</v>
      </c>
      <c r="G110" s="5" t="s">
        <v>31</v>
      </c>
      <c r="H110" s="20">
        <v>4</v>
      </c>
      <c r="I110" s="5">
        <v>1</v>
      </c>
      <c r="J110" s="5">
        <v>1</v>
      </c>
      <c r="K110" s="20">
        <v>1</v>
      </c>
      <c r="L110" s="5">
        <v>1</v>
      </c>
      <c r="M110" s="20" t="s">
        <v>127</v>
      </c>
      <c r="N110" s="6">
        <v>1</v>
      </c>
      <c r="O110" s="6"/>
      <c r="P110" s="21">
        <f>U110/T110</f>
        <v>0.25</v>
      </c>
      <c r="Q110" s="5">
        <f>((I110/H110)*E110)</f>
        <v>2.5</v>
      </c>
      <c r="R110" s="5">
        <f>((I110+J110)/H110)*E110</f>
        <v>5</v>
      </c>
      <c r="S110" s="22">
        <f>((I110+J110+K110)/H110)*E110</f>
        <v>7.5</v>
      </c>
      <c r="T110" s="22">
        <f>((I110+J110+K110+L110)/H110)*E110</f>
        <v>10</v>
      </c>
      <c r="U110" s="23">
        <f>+(N110/H110)*E110</f>
        <v>2.5</v>
      </c>
      <c r="V110" s="31" t="s">
        <v>741</v>
      </c>
      <c r="W110" s="31" t="s">
        <v>749</v>
      </c>
      <c r="X110" s="31" t="s">
        <v>750</v>
      </c>
      <c r="Y110" s="31" t="s">
        <v>751</v>
      </c>
    </row>
    <row r="111" spans="2:25" ht="112.5" customHeight="1" thickBot="1" x14ac:dyDescent="0.25">
      <c r="B111" s="23" t="s">
        <v>282</v>
      </c>
      <c r="C111" s="19" t="s">
        <v>52</v>
      </c>
      <c r="D111" s="19" t="s">
        <v>283</v>
      </c>
      <c r="E111" s="5">
        <v>10</v>
      </c>
      <c r="F111" s="20" t="s">
        <v>22</v>
      </c>
      <c r="G111" s="5" t="s">
        <v>54</v>
      </c>
      <c r="H111" s="20">
        <v>1</v>
      </c>
      <c r="I111" s="5">
        <v>1</v>
      </c>
      <c r="J111" s="5">
        <v>1</v>
      </c>
      <c r="K111" s="20">
        <v>1</v>
      </c>
      <c r="L111" s="5">
        <v>1</v>
      </c>
      <c r="M111" s="20" t="s">
        <v>55</v>
      </c>
      <c r="N111" s="6">
        <v>2320</v>
      </c>
      <c r="O111" s="6">
        <v>2320</v>
      </c>
      <c r="P111" s="21">
        <f t="shared" ref="P111" si="38">U111/T111</f>
        <v>0.25</v>
      </c>
      <c r="Q111" s="5">
        <f>0.25*E111</f>
        <v>2.5</v>
      </c>
      <c r="R111" s="5">
        <f>0.5*E111</f>
        <v>5</v>
      </c>
      <c r="S111" s="22">
        <f>0.75*E111</f>
        <v>7.5</v>
      </c>
      <c r="T111" s="22">
        <f>1*E111</f>
        <v>10</v>
      </c>
      <c r="U111" s="23">
        <f>(((N111/O111)*E111)*0.25)</f>
        <v>2.5</v>
      </c>
      <c r="V111" s="31" t="s">
        <v>754</v>
      </c>
      <c r="W111" s="31" t="s">
        <v>463</v>
      </c>
      <c r="X111" s="31" t="s">
        <v>442</v>
      </c>
      <c r="Y111" s="31" t="s">
        <v>464</v>
      </c>
    </row>
    <row r="112" spans="2:25" ht="112.5" customHeight="1" thickBot="1" x14ac:dyDescent="0.25">
      <c r="B112" s="23" t="s">
        <v>282</v>
      </c>
      <c r="C112" s="24" t="s">
        <v>56</v>
      </c>
      <c r="D112" s="19" t="s">
        <v>57</v>
      </c>
      <c r="E112" s="5">
        <v>10</v>
      </c>
      <c r="F112" s="20" t="s">
        <v>22</v>
      </c>
      <c r="G112" s="5" t="s">
        <v>284</v>
      </c>
      <c r="H112" s="20">
        <v>1</v>
      </c>
      <c r="I112" s="5">
        <v>1</v>
      </c>
      <c r="J112" s="5">
        <v>1</v>
      </c>
      <c r="K112" s="20">
        <v>1</v>
      </c>
      <c r="L112" s="5">
        <v>1</v>
      </c>
      <c r="M112" s="20" t="s">
        <v>59</v>
      </c>
      <c r="N112" s="7">
        <v>0</v>
      </c>
      <c r="O112" s="7">
        <v>0</v>
      </c>
      <c r="P112" s="21">
        <v>0.25</v>
      </c>
      <c r="Q112" s="5">
        <f>0.25*E112</f>
        <v>2.5</v>
      </c>
      <c r="R112" s="5">
        <f>0.5*E112</f>
        <v>5</v>
      </c>
      <c r="S112" s="22">
        <f>0.75*E112</f>
        <v>7.5</v>
      </c>
      <c r="T112" s="22">
        <f>1*E112</f>
        <v>10</v>
      </c>
      <c r="U112" s="23" t="e">
        <f>(((N112/O112)*E112)*0.25)</f>
        <v>#DIV/0!</v>
      </c>
      <c r="V112" s="31" t="s">
        <v>464</v>
      </c>
      <c r="W112" s="31" t="s">
        <v>771</v>
      </c>
      <c r="X112" s="31" t="s">
        <v>772</v>
      </c>
      <c r="Y112" s="31" t="s">
        <v>773</v>
      </c>
    </row>
    <row r="113" spans="2:25" ht="112.5" customHeight="1" thickBot="1" x14ac:dyDescent="0.25">
      <c r="B113" s="23" t="s">
        <v>282</v>
      </c>
      <c r="C113" s="24" t="s">
        <v>56</v>
      </c>
      <c r="D113" s="19" t="s">
        <v>60</v>
      </c>
      <c r="E113" s="5">
        <v>10</v>
      </c>
      <c r="F113" s="20" t="s">
        <v>30</v>
      </c>
      <c r="G113" s="5" t="s">
        <v>35</v>
      </c>
      <c r="H113" s="20">
        <v>4</v>
      </c>
      <c r="I113" s="5">
        <v>1</v>
      </c>
      <c r="J113" s="5">
        <v>1</v>
      </c>
      <c r="K113" s="20">
        <v>1</v>
      </c>
      <c r="L113" s="5">
        <v>1</v>
      </c>
      <c r="M113" s="20" t="s">
        <v>285</v>
      </c>
      <c r="N113" s="6">
        <v>0</v>
      </c>
      <c r="O113" s="6"/>
      <c r="P113" s="21">
        <f>U113/T113</f>
        <v>0</v>
      </c>
      <c r="Q113" s="5">
        <f>((I113/H113)*E113)</f>
        <v>2.5</v>
      </c>
      <c r="R113" s="5">
        <f>((I113+J113)/H113)*E113</f>
        <v>5</v>
      </c>
      <c r="S113" s="22">
        <f>((I113+J113+K113)/H113)*E113</f>
        <v>7.5</v>
      </c>
      <c r="T113" s="22">
        <f>((I113+J113+K113+L113)/H113)*E113</f>
        <v>10</v>
      </c>
      <c r="U113" s="23">
        <f>+(N113/H113)*E113</f>
        <v>0</v>
      </c>
      <c r="V113" s="31" t="s">
        <v>464</v>
      </c>
      <c r="W113" s="31" t="s">
        <v>760</v>
      </c>
      <c r="X113" s="31" t="s">
        <v>474</v>
      </c>
      <c r="Y113" s="31" t="s">
        <v>475</v>
      </c>
    </row>
    <row r="114" spans="2:25" ht="112.5" customHeight="1" thickBot="1" x14ac:dyDescent="0.25">
      <c r="B114" s="23" t="s">
        <v>282</v>
      </c>
      <c r="C114" s="24" t="s">
        <v>56</v>
      </c>
      <c r="D114" s="19" t="s">
        <v>62</v>
      </c>
      <c r="E114" s="5">
        <v>10</v>
      </c>
      <c r="F114" s="20" t="s">
        <v>22</v>
      </c>
      <c r="G114" s="5" t="s">
        <v>54</v>
      </c>
      <c r="H114" s="20">
        <v>1</v>
      </c>
      <c r="I114" s="5">
        <v>1</v>
      </c>
      <c r="J114" s="5">
        <v>1</v>
      </c>
      <c r="K114" s="20">
        <v>1</v>
      </c>
      <c r="L114" s="5">
        <v>1</v>
      </c>
      <c r="M114" s="20" t="s">
        <v>63</v>
      </c>
      <c r="N114" s="6">
        <v>317</v>
      </c>
      <c r="O114" s="6">
        <v>317</v>
      </c>
      <c r="P114" s="21">
        <f t="shared" ref="P114:P115" si="39">U114/T114</f>
        <v>0.25</v>
      </c>
      <c r="Q114" s="5">
        <f>0.25*E114</f>
        <v>2.5</v>
      </c>
      <c r="R114" s="5">
        <f>0.5*E114</f>
        <v>5</v>
      </c>
      <c r="S114" s="22">
        <f>0.75*E114</f>
        <v>7.5</v>
      </c>
      <c r="T114" s="22">
        <f>1*E114</f>
        <v>10</v>
      </c>
      <c r="U114" s="23">
        <f>(((N114/O114)*E114)*0.25)</f>
        <v>2.5</v>
      </c>
      <c r="V114" s="31" t="s">
        <v>774</v>
      </c>
      <c r="W114" s="31" t="s">
        <v>775</v>
      </c>
      <c r="X114" s="31" t="s">
        <v>759</v>
      </c>
      <c r="Y114" s="31" t="s">
        <v>464</v>
      </c>
    </row>
    <row r="115" spans="2:25" ht="112.5" customHeight="1" thickBot="1" x14ac:dyDescent="0.25">
      <c r="B115" s="23" t="s">
        <v>282</v>
      </c>
      <c r="C115" s="19" t="s">
        <v>56</v>
      </c>
      <c r="D115" s="19" t="s">
        <v>64</v>
      </c>
      <c r="E115" s="5">
        <v>10</v>
      </c>
      <c r="F115" s="20" t="s">
        <v>22</v>
      </c>
      <c r="G115" s="5" t="s">
        <v>54</v>
      </c>
      <c r="H115" s="20">
        <v>1</v>
      </c>
      <c r="I115" s="5">
        <v>1</v>
      </c>
      <c r="J115" s="5">
        <v>1</v>
      </c>
      <c r="K115" s="20">
        <v>1</v>
      </c>
      <c r="L115" s="5">
        <v>1</v>
      </c>
      <c r="M115" s="20" t="s">
        <v>65</v>
      </c>
      <c r="N115" s="6">
        <v>88</v>
      </c>
      <c r="O115" s="6">
        <v>88</v>
      </c>
      <c r="P115" s="21">
        <f t="shared" si="39"/>
        <v>0.25</v>
      </c>
      <c r="Q115" s="5">
        <f>0.25*E115</f>
        <v>2.5</v>
      </c>
      <c r="R115" s="5">
        <f>0.5*E115</f>
        <v>5</v>
      </c>
      <c r="S115" s="22">
        <f>0.75*E115</f>
        <v>7.5</v>
      </c>
      <c r="T115" s="22">
        <f>1*E115</f>
        <v>10</v>
      </c>
      <c r="U115" s="23">
        <f>(((N115/O115)*E115)*0.25)</f>
        <v>2.5</v>
      </c>
      <c r="V115" s="31" t="s">
        <v>757</v>
      </c>
      <c r="W115" s="31" t="s">
        <v>758</v>
      </c>
      <c r="X115" s="31" t="s">
        <v>759</v>
      </c>
      <c r="Y115" s="31" t="s">
        <v>464</v>
      </c>
    </row>
    <row r="116" spans="2:25" ht="112.5" customHeight="1" thickBot="1" x14ac:dyDescent="0.25">
      <c r="B116" s="23" t="s">
        <v>282</v>
      </c>
      <c r="C116" s="24" t="s">
        <v>37</v>
      </c>
      <c r="D116" s="19" t="s">
        <v>66</v>
      </c>
      <c r="E116" s="5">
        <v>10</v>
      </c>
      <c r="F116" s="20" t="s">
        <v>30</v>
      </c>
      <c r="G116" s="5" t="s">
        <v>67</v>
      </c>
      <c r="H116" s="20">
        <v>13</v>
      </c>
      <c r="I116" s="5">
        <v>3</v>
      </c>
      <c r="J116" s="5">
        <v>3</v>
      </c>
      <c r="K116" s="20">
        <v>4</v>
      </c>
      <c r="L116" s="5">
        <v>3</v>
      </c>
      <c r="M116" s="20" t="s">
        <v>286</v>
      </c>
      <c r="N116" s="6">
        <v>2</v>
      </c>
      <c r="O116" s="6"/>
      <c r="P116" s="21">
        <f>U116/T116</f>
        <v>0.15384615384615385</v>
      </c>
      <c r="Q116" s="5">
        <f>((I116/H116)*E116)</f>
        <v>2.3076923076923079</v>
      </c>
      <c r="R116" s="5">
        <f>((I116+J116)/H116)*E116</f>
        <v>4.6153846153846159</v>
      </c>
      <c r="S116" s="22">
        <f>((I116+J116+K116)/H116)*E116</f>
        <v>7.6923076923076925</v>
      </c>
      <c r="T116" s="22">
        <f>((I116+J116+K116+L116)/H116)*E116</f>
        <v>10</v>
      </c>
      <c r="U116" s="23">
        <f>+(N116/H116)*E116</f>
        <v>1.5384615384615385</v>
      </c>
      <c r="V116" s="31" t="s">
        <v>763</v>
      </c>
      <c r="W116" s="31" t="s">
        <v>764</v>
      </c>
      <c r="X116" s="31" t="s">
        <v>765</v>
      </c>
      <c r="Y116" s="31" t="s">
        <v>766</v>
      </c>
    </row>
    <row r="117" spans="2:25" ht="112.5" customHeight="1" thickBot="1" x14ac:dyDescent="0.25">
      <c r="B117" s="23" t="s">
        <v>282</v>
      </c>
      <c r="C117" s="24" t="s">
        <v>37</v>
      </c>
      <c r="D117" s="19" t="s">
        <v>287</v>
      </c>
      <c r="E117" s="5">
        <v>10</v>
      </c>
      <c r="F117" s="20" t="s">
        <v>22</v>
      </c>
      <c r="G117" s="5" t="s">
        <v>67</v>
      </c>
      <c r="H117" s="20">
        <v>1</v>
      </c>
      <c r="I117" s="5">
        <v>1</v>
      </c>
      <c r="J117" s="5">
        <v>1</v>
      </c>
      <c r="K117" s="20">
        <v>1</v>
      </c>
      <c r="L117" s="5">
        <v>1</v>
      </c>
      <c r="M117" s="20" t="s">
        <v>288</v>
      </c>
      <c r="N117" s="6">
        <v>16</v>
      </c>
      <c r="O117" s="6">
        <v>16</v>
      </c>
      <c r="P117" s="21">
        <f t="shared" ref="P117:P118" si="40">U117/T117</f>
        <v>0.25</v>
      </c>
      <c r="Q117" s="5">
        <f>0.25*E117</f>
        <v>2.5</v>
      </c>
      <c r="R117" s="5">
        <f>0.5*E117</f>
        <v>5</v>
      </c>
      <c r="S117" s="22">
        <f>0.75*E117</f>
        <v>7.5</v>
      </c>
      <c r="T117" s="22">
        <f>1*E117</f>
        <v>10</v>
      </c>
      <c r="U117" s="23">
        <f>(((N117/O117)*E117)*0.25)</f>
        <v>2.5</v>
      </c>
      <c r="V117" s="31" t="s">
        <v>752</v>
      </c>
      <c r="W117" s="31" t="s">
        <v>753</v>
      </c>
      <c r="X117" s="31" t="s">
        <v>460</v>
      </c>
      <c r="Y117" s="31" t="s">
        <v>461</v>
      </c>
    </row>
    <row r="118" spans="2:25" ht="112.5" customHeight="1" thickBot="1" x14ac:dyDescent="0.25">
      <c r="B118" s="23" t="s">
        <v>282</v>
      </c>
      <c r="C118" s="19" t="s">
        <v>37</v>
      </c>
      <c r="D118" s="19" t="s">
        <v>71</v>
      </c>
      <c r="E118" s="5">
        <v>10</v>
      </c>
      <c r="F118" s="20" t="s">
        <v>22</v>
      </c>
      <c r="G118" s="5" t="s">
        <v>67</v>
      </c>
      <c r="H118" s="20">
        <v>1</v>
      </c>
      <c r="I118" s="5">
        <v>1</v>
      </c>
      <c r="J118" s="5">
        <v>1</v>
      </c>
      <c r="K118" s="20">
        <v>1</v>
      </c>
      <c r="L118" s="5">
        <v>1</v>
      </c>
      <c r="M118" s="20" t="s">
        <v>289</v>
      </c>
      <c r="N118" s="6">
        <v>4</v>
      </c>
      <c r="O118" s="6">
        <v>4</v>
      </c>
      <c r="P118" s="21">
        <f t="shared" si="40"/>
        <v>0.25</v>
      </c>
      <c r="Q118" s="5">
        <f>0.25*E118</f>
        <v>2.5</v>
      </c>
      <c r="R118" s="5">
        <f>0.5*E118</f>
        <v>5</v>
      </c>
      <c r="S118" s="22">
        <f>0.75*E118</f>
        <v>7.5</v>
      </c>
      <c r="T118" s="22">
        <f>1*E118</f>
        <v>10</v>
      </c>
      <c r="U118" s="23">
        <f>(((N118/O118)*E118)*0.25)</f>
        <v>2.5</v>
      </c>
      <c r="V118" s="31" t="s">
        <v>767</v>
      </c>
      <c r="W118" s="31" t="s">
        <v>768</v>
      </c>
      <c r="X118" s="31" t="s">
        <v>769</v>
      </c>
      <c r="Y118" s="31" t="s">
        <v>770</v>
      </c>
    </row>
    <row r="119" spans="2:25" ht="112.5" customHeight="1" thickBot="1" x14ac:dyDescent="0.25">
      <c r="B119" s="23" t="s">
        <v>282</v>
      </c>
      <c r="C119" s="24" t="s">
        <v>33</v>
      </c>
      <c r="D119" s="19" t="s">
        <v>290</v>
      </c>
      <c r="E119" s="5">
        <v>10</v>
      </c>
      <c r="F119" s="20" t="s">
        <v>30</v>
      </c>
      <c r="G119" s="5" t="s">
        <v>74</v>
      </c>
      <c r="H119" s="20">
        <v>2</v>
      </c>
      <c r="I119" s="5">
        <v>1</v>
      </c>
      <c r="J119" s="5">
        <v>0</v>
      </c>
      <c r="K119" s="20">
        <v>1</v>
      </c>
      <c r="L119" s="5">
        <v>0</v>
      </c>
      <c r="M119" s="20" t="s">
        <v>75</v>
      </c>
      <c r="N119" s="6">
        <v>1</v>
      </c>
      <c r="O119" s="6"/>
      <c r="P119" s="21">
        <f>U119/T119</f>
        <v>0.5</v>
      </c>
      <c r="Q119" s="5">
        <f>((I119/H119)*E119)</f>
        <v>5</v>
      </c>
      <c r="R119" s="5">
        <f>((I119+J119)/H119)*E119</f>
        <v>5</v>
      </c>
      <c r="S119" s="22">
        <f>((I119+J119+K119)/H119)*E119</f>
        <v>10</v>
      </c>
      <c r="T119" s="22">
        <f>((I119+J119+K119+L119)/H119)*E119</f>
        <v>10</v>
      </c>
      <c r="U119" s="23">
        <f>+(N119/H119)*E119</f>
        <v>5</v>
      </c>
      <c r="V119" s="31" t="s">
        <v>755</v>
      </c>
      <c r="W119" s="31" t="s">
        <v>466</v>
      </c>
      <c r="X119" s="31" t="s">
        <v>467</v>
      </c>
      <c r="Y119" s="31" t="s">
        <v>756</v>
      </c>
    </row>
    <row r="120" spans="2:25" ht="112.5" customHeight="1" thickBot="1" x14ac:dyDescent="0.25">
      <c r="B120" s="23" t="s">
        <v>282</v>
      </c>
      <c r="C120" s="24" t="s">
        <v>33</v>
      </c>
      <c r="D120" s="19" t="s">
        <v>76</v>
      </c>
      <c r="E120" s="5">
        <v>10</v>
      </c>
      <c r="F120" s="20" t="s">
        <v>22</v>
      </c>
      <c r="G120" s="5" t="s">
        <v>31</v>
      </c>
      <c r="H120" s="20">
        <v>1</v>
      </c>
      <c r="I120" s="5">
        <v>1</v>
      </c>
      <c r="J120" s="5">
        <v>1</v>
      </c>
      <c r="K120" s="20">
        <v>1</v>
      </c>
      <c r="L120" s="5">
        <v>1</v>
      </c>
      <c r="M120" s="20" t="s">
        <v>75</v>
      </c>
      <c r="N120" s="6">
        <v>14</v>
      </c>
      <c r="O120" s="6">
        <v>14</v>
      </c>
      <c r="P120" s="21">
        <f t="shared" ref="P120:P122" si="41">U120/T120</f>
        <v>0.25</v>
      </c>
      <c r="Q120" s="5">
        <f>0.25*E120</f>
        <v>2.5</v>
      </c>
      <c r="R120" s="5">
        <f>0.5*E120</f>
        <v>5</v>
      </c>
      <c r="S120" s="22">
        <f>0.75*E120</f>
        <v>7.5</v>
      </c>
      <c r="T120" s="22">
        <f>1*E120</f>
        <v>10</v>
      </c>
      <c r="U120" s="23">
        <f>(((N120/O120)*E120)*0.25)</f>
        <v>2.5</v>
      </c>
      <c r="V120" s="31" t="s">
        <v>761</v>
      </c>
      <c r="W120" s="31" t="s">
        <v>762</v>
      </c>
      <c r="X120" s="31" t="s">
        <v>478</v>
      </c>
      <c r="Y120" s="31" t="s">
        <v>479</v>
      </c>
    </row>
    <row r="121" spans="2:25" ht="112.5" customHeight="1" thickBot="1" x14ac:dyDescent="0.25">
      <c r="B121" s="23" t="s">
        <v>291</v>
      </c>
      <c r="C121" s="19" t="s">
        <v>52</v>
      </c>
      <c r="D121" s="19" t="s">
        <v>292</v>
      </c>
      <c r="E121" s="5">
        <v>10</v>
      </c>
      <c r="F121" s="20" t="s">
        <v>22</v>
      </c>
      <c r="G121" s="5" t="s">
        <v>293</v>
      </c>
      <c r="H121" s="20">
        <v>1</v>
      </c>
      <c r="I121" s="5">
        <v>1</v>
      </c>
      <c r="J121" s="5">
        <v>1</v>
      </c>
      <c r="K121" s="20">
        <v>1</v>
      </c>
      <c r="L121" s="5">
        <v>1</v>
      </c>
      <c r="M121" s="20" t="s">
        <v>294</v>
      </c>
      <c r="N121" s="6">
        <v>1457</v>
      </c>
      <c r="O121" s="6">
        <v>1457</v>
      </c>
      <c r="P121" s="21">
        <f t="shared" si="41"/>
        <v>0.25</v>
      </c>
      <c r="Q121" s="5">
        <f>0.25*E121</f>
        <v>2.5</v>
      </c>
      <c r="R121" s="5">
        <f>0.5*E121</f>
        <v>5</v>
      </c>
      <c r="S121" s="22">
        <f>0.75*E121</f>
        <v>7.5</v>
      </c>
      <c r="T121" s="22">
        <f>1*E121</f>
        <v>10</v>
      </c>
      <c r="U121" s="23">
        <f>(((N121/O121)*E121)*0.25)</f>
        <v>2.5</v>
      </c>
      <c r="V121" s="31" t="s">
        <v>801</v>
      </c>
      <c r="W121" s="31" t="s">
        <v>802</v>
      </c>
      <c r="X121" s="31" t="s">
        <v>803</v>
      </c>
      <c r="Y121" s="31" t="s">
        <v>804</v>
      </c>
    </row>
    <row r="122" spans="2:25" ht="112.5" customHeight="1" thickBot="1" x14ac:dyDescent="0.25">
      <c r="B122" s="23" t="s">
        <v>291</v>
      </c>
      <c r="C122" s="19" t="s">
        <v>37</v>
      </c>
      <c r="D122" s="19" t="s">
        <v>295</v>
      </c>
      <c r="E122" s="5">
        <v>10</v>
      </c>
      <c r="F122" s="20" t="s">
        <v>22</v>
      </c>
      <c r="G122" s="5" t="s">
        <v>67</v>
      </c>
      <c r="H122" s="20">
        <v>1</v>
      </c>
      <c r="I122" s="5">
        <v>1</v>
      </c>
      <c r="J122" s="5">
        <v>1</v>
      </c>
      <c r="K122" s="20">
        <v>1</v>
      </c>
      <c r="L122" s="5">
        <v>1</v>
      </c>
      <c r="M122" s="20" t="s">
        <v>296</v>
      </c>
      <c r="N122" s="6">
        <v>5</v>
      </c>
      <c r="O122" s="6">
        <v>5</v>
      </c>
      <c r="P122" s="21">
        <f t="shared" si="41"/>
        <v>0.25</v>
      </c>
      <c r="Q122" s="5">
        <f>0.25*E122</f>
        <v>2.5</v>
      </c>
      <c r="R122" s="5">
        <f>0.5*E122</f>
        <v>5</v>
      </c>
      <c r="S122" s="22">
        <f>0.75*E122</f>
        <v>7.5</v>
      </c>
      <c r="T122" s="22">
        <f>1*E122</f>
        <v>10</v>
      </c>
      <c r="U122" s="23">
        <f>(((N122/O122)*E122)*0.25)</f>
        <v>2.5</v>
      </c>
      <c r="V122" s="31" t="s">
        <v>784</v>
      </c>
      <c r="W122" s="31" t="s">
        <v>785</v>
      </c>
      <c r="X122" s="31" t="s">
        <v>786</v>
      </c>
      <c r="Y122" s="31" t="s">
        <v>787</v>
      </c>
    </row>
    <row r="123" spans="2:25" ht="112.5" customHeight="1" thickBot="1" x14ac:dyDescent="0.25">
      <c r="B123" s="23" t="s">
        <v>291</v>
      </c>
      <c r="C123" s="19" t="s">
        <v>106</v>
      </c>
      <c r="D123" s="19" t="s">
        <v>297</v>
      </c>
      <c r="E123" s="5">
        <v>10</v>
      </c>
      <c r="F123" s="20" t="s">
        <v>30</v>
      </c>
      <c r="G123" s="5" t="s">
        <v>274</v>
      </c>
      <c r="H123" s="20">
        <v>1</v>
      </c>
      <c r="I123" s="5">
        <v>0</v>
      </c>
      <c r="J123" s="5">
        <v>0</v>
      </c>
      <c r="K123" s="20">
        <v>1</v>
      </c>
      <c r="L123" s="5">
        <v>0</v>
      </c>
      <c r="M123" s="20" t="s">
        <v>298</v>
      </c>
      <c r="N123" s="6">
        <v>0</v>
      </c>
      <c r="O123" s="6"/>
      <c r="P123" s="21">
        <f>U123/T123</f>
        <v>0</v>
      </c>
      <c r="Q123" s="5">
        <f>((I123/H123)*E123)</f>
        <v>0</v>
      </c>
      <c r="R123" s="5">
        <f>((I123+J123)/H123)*E123</f>
        <v>0</v>
      </c>
      <c r="S123" s="22">
        <f>((I123+J123+K123)/H123)*E123</f>
        <v>10</v>
      </c>
      <c r="T123" s="22">
        <f>((I123+J123+K123+L123)/H123)*E123</f>
        <v>10</v>
      </c>
      <c r="U123" s="23">
        <f>+(N123/H123)*E123</f>
        <v>0</v>
      </c>
      <c r="V123" s="31" t="s">
        <v>800</v>
      </c>
      <c r="W123" s="31" t="s">
        <v>596</v>
      </c>
      <c r="X123" s="31" t="s">
        <v>596</v>
      </c>
      <c r="Y123" s="31" t="s">
        <v>596</v>
      </c>
    </row>
    <row r="124" spans="2:25" ht="112.5" customHeight="1" thickBot="1" x14ac:dyDescent="0.25">
      <c r="B124" s="23" t="s">
        <v>291</v>
      </c>
      <c r="C124" s="19" t="s">
        <v>41</v>
      </c>
      <c r="D124" s="19" t="s">
        <v>299</v>
      </c>
      <c r="E124" s="5">
        <v>10</v>
      </c>
      <c r="F124" s="20" t="s">
        <v>22</v>
      </c>
      <c r="G124" s="5" t="s">
        <v>174</v>
      </c>
      <c r="H124" s="20">
        <v>1</v>
      </c>
      <c r="I124" s="5">
        <v>1</v>
      </c>
      <c r="J124" s="5">
        <v>1</v>
      </c>
      <c r="K124" s="20">
        <v>1</v>
      </c>
      <c r="L124" s="5">
        <v>1</v>
      </c>
      <c r="M124" s="20" t="s">
        <v>300</v>
      </c>
      <c r="N124" s="6">
        <v>4</v>
      </c>
      <c r="O124" s="6">
        <v>4</v>
      </c>
      <c r="P124" s="21">
        <f>U124/T124</f>
        <v>0.25</v>
      </c>
      <c r="Q124" s="5">
        <f>0.25*E124</f>
        <v>2.5</v>
      </c>
      <c r="R124" s="5">
        <f>0.5*E124</f>
        <v>5</v>
      </c>
      <c r="S124" s="22">
        <f>0.75*E124</f>
        <v>7.5</v>
      </c>
      <c r="T124" s="22">
        <f>1*E124</f>
        <v>10</v>
      </c>
      <c r="U124" s="23">
        <f>(((N124/O124)*E124)*0.25)</f>
        <v>2.5</v>
      </c>
      <c r="V124" s="31" t="s">
        <v>808</v>
      </c>
      <c r="W124" s="31" t="s">
        <v>809</v>
      </c>
      <c r="X124" s="31" t="s">
        <v>810</v>
      </c>
      <c r="Y124" s="31" t="s">
        <v>811</v>
      </c>
    </row>
    <row r="125" spans="2:25" ht="112.5" customHeight="1" thickBot="1" x14ac:dyDescent="0.25">
      <c r="B125" s="23" t="s">
        <v>291</v>
      </c>
      <c r="C125" s="24" t="s">
        <v>33</v>
      </c>
      <c r="D125" s="19" t="s">
        <v>301</v>
      </c>
      <c r="E125" s="5">
        <v>10</v>
      </c>
      <c r="F125" s="20" t="s">
        <v>30</v>
      </c>
      <c r="G125" s="5" t="s">
        <v>302</v>
      </c>
      <c r="H125" s="20">
        <v>2</v>
      </c>
      <c r="I125" s="5">
        <v>1</v>
      </c>
      <c r="J125" s="5">
        <v>0</v>
      </c>
      <c r="K125" s="20">
        <v>1</v>
      </c>
      <c r="L125" s="5">
        <v>0</v>
      </c>
      <c r="M125" s="20" t="s">
        <v>303</v>
      </c>
      <c r="N125" s="6">
        <v>1</v>
      </c>
      <c r="O125" s="6"/>
      <c r="P125" s="21">
        <f>U125/T125</f>
        <v>0.5</v>
      </c>
      <c r="Q125" s="5">
        <f>((I125/H125)*E125)</f>
        <v>5</v>
      </c>
      <c r="R125" s="5">
        <f>((I125+J125)/H125)*E125</f>
        <v>5</v>
      </c>
      <c r="S125" s="22">
        <f>((I125+J125+K125)/H125)*E125</f>
        <v>10</v>
      </c>
      <c r="T125" s="22">
        <f>((I125+J125+K125+L125)/H125)*E125</f>
        <v>10</v>
      </c>
      <c r="U125" s="23">
        <f>+(N125/H125)*E125</f>
        <v>5</v>
      </c>
      <c r="V125" s="31" t="s">
        <v>805</v>
      </c>
      <c r="W125" s="31" t="s">
        <v>961</v>
      </c>
      <c r="X125" s="31" t="s">
        <v>806</v>
      </c>
      <c r="Y125" s="31" t="s">
        <v>807</v>
      </c>
    </row>
    <row r="126" spans="2:25" ht="112.5" customHeight="1" thickBot="1" x14ac:dyDescent="0.25">
      <c r="B126" s="23" t="s">
        <v>291</v>
      </c>
      <c r="C126" s="24" t="s">
        <v>33</v>
      </c>
      <c r="D126" s="19" t="s">
        <v>304</v>
      </c>
      <c r="E126" s="5">
        <v>10</v>
      </c>
      <c r="F126" s="20" t="s">
        <v>22</v>
      </c>
      <c r="G126" s="5" t="s">
        <v>305</v>
      </c>
      <c r="H126" s="20">
        <v>1</v>
      </c>
      <c r="I126" s="5">
        <v>1</v>
      </c>
      <c r="J126" s="5">
        <v>1</v>
      </c>
      <c r="K126" s="20">
        <v>1</v>
      </c>
      <c r="L126" s="5">
        <v>1</v>
      </c>
      <c r="M126" s="20" t="s">
        <v>303</v>
      </c>
      <c r="N126" s="6">
        <v>690</v>
      </c>
      <c r="O126" s="6">
        <v>690</v>
      </c>
      <c r="P126" s="21">
        <f t="shared" ref="P126:P130" si="42">U126/T126</f>
        <v>0.25</v>
      </c>
      <c r="Q126" s="5">
        <f t="shared" ref="Q126:Q139" si="43">0.25*E126</f>
        <v>2.5</v>
      </c>
      <c r="R126" s="5">
        <f t="shared" ref="R126:R139" si="44">0.5*E126</f>
        <v>5</v>
      </c>
      <c r="S126" s="22">
        <f t="shared" ref="S126:S139" si="45">0.75*E126</f>
        <v>7.5</v>
      </c>
      <c r="T126" s="22">
        <f t="shared" ref="T126:T139" si="46">1*E126</f>
        <v>10</v>
      </c>
      <c r="U126" s="23">
        <f>(((N126/O126)*E126)*0.25)</f>
        <v>2.5</v>
      </c>
      <c r="V126" s="31" t="s">
        <v>788</v>
      </c>
      <c r="W126" s="31" t="s">
        <v>789</v>
      </c>
      <c r="X126" s="31" t="s">
        <v>790</v>
      </c>
      <c r="Y126" s="31" t="s">
        <v>791</v>
      </c>
    </row>
    <row r="127" spans="2:25" ht="112.5" customHeight="1" thickBot="1" x14ac:dyDescent="0.25">
      <c r="B127" s="23" t="s">
        <v>291</v>
      </c>
      <c r="C127" s="19" t="s">
        <v>37</v>
      </c>
      <c r="D127" s="19" t="s">
        <v>306</v>
      </c>
      <c r="E127" s="5">
        <v>10</v>
      </c>
      <c r="F127" s="20" t="s">
        <v>22</v>
      </c>
      <c r="G127" s="5" t="s">
        <v>67</v>
      </c>
      <c r="H127" s="20">
        <v>1</v>
      </c>
      <c r="I127" s="5">
        <v>1</v>
      </c>
      <c r="J127" s="5">
        <v>1</v>
      </c>
      <c r="K127" s="20">
        <v>1</v>
      </c>
      <c r="L127" s="5">
        <v>1</v>
      </c>
      <c r="M127" s="20" t="s">
        <v>307</v>
      </c>
      <c r="N127" s="6">
        <v>11</v>
      </c>
      <c r="O127" s="6">
        <v>11</v>
      </c>
      <c r="P127" s="21">
        <f t="shared" si="42"/>
        <v>0.25</v>
      </c>
      <c r="Q127" s="5">
        <f t="shared" si="43"/>
        <v>2.5</v>
      </c>
      <c r="R127" s="5">
        <f t="shared" si="44"/>
        <v>5</v>
      </c>
      <c r="S127" s="22">
        <f t="shared" si="45"/>
        <v>7.5</v>
      </c>
      <c r="T127" s="22">
        <f t="shared" si="46"/>
        <v>10</v>
      </c>
      <c r="U127" s="23">
        <f>(((N127/O127)*E127)*0.25)</f>
        <v>2.5</v>
      </c>
      <c r="V127" s="31" t="s">
        <v>796</v>
      </c>
      <c r="W127" s="31" t="s">
        <v>797</v>
      </c>
      <c r="X127" s="31" t="s">
        <v>798</v>
      </c>
      <c r="Y127" s="31" t="s">
        <v>799</v>
      </c>
    </row>
    <row r="128" spans="2:25" ht="112.5" customHeight="1" thickBot="1" x14ac:dyDescent="0.25">
      <c r="B128" s="23" t="s">
        <v>291</v>
      </c>
      <c r="C128" s="19" t="s">
        <v>41</v>
      </c>
      <c r="D128" s="19" t="s">
        <v>308</v>
      </c>
      <c r="E128" s="5">
        <v>10</v>
      </c>
      <c r="F128" s="20" t="s">
        <v>22</v>
      </c>
      <c r="G128" s="5" t="s">
        <v>309</v>
      </c>
      <c r="H128" s="20">
        <v>1</v>
      </c>
      <c r="I128" s="5">
        <v>1</v>
      </c>
      <c r="J128" s="5">
        <v>1</v>
      </c>
      <c r="K128" s="20">
        <v>1</v>
      </c>
      <c r="L128" s="5">
        <v>1</v>
      </c>
      <c r="M128" s="20" t="s">
        <v>310</v>
      </c>
      <c r="N128" s="6">
        <v>371</v>
      </c>
      <c r="O128" s="6">
        <v>371</v>
      </c>
      <c r="P128" s="21">
        <f t="shared" si="42"/>
        <v>0.25</v>
      </c>
      <c r="Q128" s="5">
        <f t="shared" si="43"/>
        <v>2.5</v>
      </c>
      <c r="R128" s="5">
        <f t="shared" si="44"/>
        <v>5</v>
      </c>
      <c r="S128" s="22">
        <f t="shared" si="45"/>
        <v>7.5</v>
      </c>
      <c r="T128" s="22">
        <f t="shared" si="46"/>
        <v>10</v>
      </c>
      <c r="U128" s="23">
        <f>(((N128/O128)*E128)*0.25)</f>
        <v>2.5</v>
      </c>
      <c r="V128" s="31" t="s">
        <v>780</v>
      </c>
      <c r="W128" s="31" t="s">
        <v>781</v>
      </c>
      <c r="X128" s="31" t="s">
        <v>782</v>
      </c>
      <c r="Y128" s="31" t="s">
        <v>783</v>
      </c>
    </row>
    <row r="129" spans="2:25" ht="112.5" customHeight="1" thickBot="1" x14ac:dyDescent="0.25">
      <c r="B129" s="23" t="s">
        <v>291</v>
      </c>
      <c r="C129" s="24" t="s">
        <v>52</v>
      </c>
      <c r="D129" s="19" t="s">
        <v>311</v>
      </c>
      <c r="E129" s="5">
        <v>10</v>
      </c>
      <c r="F129" s="20" t="s">
        <v>22</v>
      </c>
      <c r="G129" s="5" t="s">
        <v>171</v>
      </c>
      <c r="H129" s="20">
        <v>1</v>
      </c>
      <c r="I129" s="5">
        <v>1</v>
      </c>
      <c r="J129" s="5">
        <v>1</v>
      </c>
      <c r="K129" s="20">
        <v>1</v>
      </c>
      <c r="L129" s="5">
        <v>1</v>
      </c>
      <c r="M129" s="20" t="s">
        <v>312</v>
      </c>
      <c r="N129" s="6">
        <v>74</v>
      </c>
      <c r="O129" s="6">
        <v>74</v>
      </c>
      <c r="P129" s="21">
        <f t="shared" si="42"/>
        <v>0.25</v>
      </c>
      <c r="Q129" s="5">
        <f t="shared" si="43"/>
        <v>2.5</v>
      </c>
      <c r="R129" s="5">
        <f t="shared" si="44"/>
        <v>5</v>
      </c>
      <c r="S129" s="22">
        <f t="shared" si="45"/>
        <v>7.5</v>
      </c>
      <c r="T129" s="22">
        <f t="shared" si="46"/>
        <v>10</v>
      </c>
      <c r="U129" s="23">
        <f>(((N129/O129)*E129)*0.25)</f>
        <v>2.5</v>
      </c>
      <c r="V129" s="31" t="s">
        <v>792</v>
      </c>
      <c r="W129" s="31" t="s">
        <v>793</v>
      </c>
      <c r="X129" s="31" t="s">
        <v>794</v>
      </c>
      <c r="Y129" s="31" t="s">
        <v>795</v>
      </c>
    </row>
    <row r="130" spans="2:25" ht="112.5" customHeight="1" thickBot="1" x14ac:dyDescent="0.25">
      <c r="B130" s="23" t="s">
        <v>291</v>
      </c>
      <c r="C130" s="24" t="s">
        <v>52</v>
      </c>
      <c r="D130" s="19" t="s">
        <v>313</v>
      </c>
      <c r="E130" s="5">
        <v>10</v>
      </c>
      <c r="F130" s="20" t="s">
        <v>22</v>
      </c>
      <c r="G130" s="5" t="s">
        <v>314</v>
      </c>
      <c r="H130" s="20">
        <v>1</v>
      </c>
      <c r="I130" s="5">
        <v>1</v>
      </c>
      <c r="J130" s="5">
        <v>1</v>
      </c>
      <c r="K130" s="20">
        <v>1</v>
      </c>
      <c r="L130" s="5">
        <v>1</v>
      </c>
      <c r="M130" s="20" t="s">
        <v>315</v>
      </c>
      <c r="N130" s="6">
        <v>97</v>
      </c>
      <c r="O130" s="6">
        <v>97</v>
      </c>
      <c r="P130" s="21">
        <f t="shared" si="42"/>
        <v>0.25</v>
      </c>
      <c r="Q130" s="5">
        <f t="shared" si="43"/>
        <v>2.5</v>
      </c>
      <c r="R130" s="5">
        <f t="shared" si="44"/>
        <v>5</v>
      </c>
      <c r="S130" s="22">
        <f t="shared" si="45"/>
        <v>7.5</v>
      </c>
      <c r="T130" s="22">
        <f t="shared" si="46"/>
        <v>10</v>
      </c>
      <c r="U130" s="23">
        <f>(((N130/O130)*E130)*0.25)</f>
        <v>2.5</v>
      </c>
      <c r="V130" s="31" t="s">
        <v>776</v>
      </c>
      <c r="W130" s="31" t="s">
        <v>777</v>
      </c>
      <c r="X130" s="31" t="s">
        <v>778</v>
      </c>
      <c r="Y130" s="31" t="s">
        <v>779</v>
      </c>
    </row>
    <row r="131" spans="2:25" ht="112.5" customHeight="1" thickBot="1" x14ac:dyDescent="0.25">
      <c r="B131" s="23" t="s">
        <v>316</v>
      </c>
      <c r="C131" s="19" t="s">
        <v>41</v>
      </c>
      <c r="D131" s="19" t="s">
        <v>317</v>
      </c>
      <c r="E131" s="5">
        <v>5</v>
      </c>
      <c r="F131" s="20" t="s">
        <v>39</v>
      </c>
      <c r="G131" s="5" t="s">
        <v>318</v>
      </c>
      <c r="H131" s="20">
        <v>1</v>
      </c>
      <c r="I131" s="5">
        <v>1</v>
      </c>
      <c r="J131" s="5">
        <v>1</v>
      </c>
      <c r="K131" s="20">
        <v>1</v>
      </c>
      <c r="L131" s="5">
        <v>1</v>
      </c>
      <c r="M131" s="20" t="s">
        <v>319</v>
      </c>
      <c r="N131" s="6">
        <v>1</v>
      </c>
      <c r="O131" s="6"/>
      <c r="P131" s="21">
        <f>Q131/U131</f>
        <v>1</v>
      </c>
      <c r="Q131" s="5">
        <f t="shared" si="43"/>
        <v>1.25</v>
      </c>
      <c r="R131" s="5">
        <f t="shared" si="44"/>
        <v>2.5</v>
      </c>
      <c r="S131" s="22">
        <f t="shared" si="45"/>
        <v>3.75</v>
      </c>
      <c r="T131" s="22">
        <f t="shared" si="46"/>
        <v>5</v>
      </c>
      <c r="U131" s="23">
        <f>((N131/H131)*E131)*0.25</f>
        <v>1.25</v>
      </c>
      <c r="V131" s="31" t="s">
        <v>812</v>
      </c>
      <c r="W131" s="31" t="s">
        <v>813</v>
      </c>
      <c r="X131" s="31" t="s">
        <v>814</v>
      </c>
      <c r="Y131" s="31" t="s">
        <v>442</v>
      </c>
    </row>
    <row r="132" spans="2:25" ht="112.5" customHeight="1" thickBot="1" x14ac:dyDescent="0.25">
      <c r="B132" s="23" t="s">
        <v>316</v>
      </c>
      <c r="C132" s="19" t="s">
        <v>20</v>
      </c>
      <c r="D132" s="19" t="s">
        <v>320</v>
      </c>
      <c r="E132" s="5">
        <v>15</v>
      </c>
      <c r="F132" s="20" t="s">
        <v>22</v>
      </c>
      <c r="G132" s="5" t="s">
        <v>321</v>
      </c>
      <c r="H132" s="20">
        <v>1</v>
      </c>
      <c r="I132" s="5">
        <v>1</v>
      </c>
      <c r="J132" s="5">
        <v>1</v>
      </c>
      <c r="K132" s="20">
        <v>1</v>
      </c>
      <c r="L132" s="5">
        <v>1</v>
      </c>
      <c r="M132" s="20" t="s">
        <v>322</v>
      </c>
      <c r="N132" s="6">
        <v>1457</v>
      </c>
      <c r="O132" s="6">
        <v>1457</v>
      </c>
      <c r="P132" s="21">
        <f t="shared" ref="P132:P134" si="47">U132/T132</f>
        <v>0.25</v>
      </c>
      <c r="Q132" s="5">
        <f t="shared" si="43"/>
        <v>3.75</v>
      </c>
      <c r="R132" s="5">
        <f t="shared" si="44"/>
        <v>7.5</v>
      </c>
      <c r="S132" s="22">
        <f t="shared" si="45"/>
        <v>11.25</v>
      </c>
      <c r="T132" s="22">
        <f t="shared" si="46"/>
        <v>15</v>
      </c>
      <c r="U132" s="23">
        <f>(((N132/O132)*E132)*0.25)</f>
        <v>3.75</v>
      </c>
      <c r="V132" s="31" t="s">
        <v>829</v>
      </c>
      <c r="W132" s="31" t="s">
        <v>830</v>
      </c>
      <c r="X132" s="31" t="s">
        <v>442</v>
      </c>
      <c r="Y132" s="31" t="s">
        <v>442</v>
      </c>
    </row>
    <row r="133" spans="2:25" ht="112.5" customHeight="1" thickBot="1" x14ac:dyDescent="0.25">
      <c r="B133" s="23" t="s">
        <v>316</v>
      </c>
      <c r="C133" s="19" t="s">
        <v>41</v>
      </c>
      <c r="D133" s="19" t="s">
        <v>323</v>
      </c>
      <c r="E133" s="5">
        <v>10</v>
      </c>
      <c r="F133" s="20" t="s">
        <v>22</v>
      </c>
      <c r="G133" s="5" t="s">
        <v>324</v>
      </c>
      <c r="H133" s="20">
        <v>1</v>
      </c>
      <c r="I133" s="5">
        <v>1</v>
      </c>
      <c r="J133" s="5">
        <v>1</v>
      </c>
      <c r="K133" s="20">
        <v>1</v>
      </c>
      <c r="L133" s="5">
        <v>1</v>
      </c>
      <c r="M133" s="20" t="s">
        <v>325</v>
      </c>
      <c r="N133" s="6">
        <v>486</v>
      </c>
      <c r="O133" s="6">
        <v>486</v>
      </c>
      <c r="P133" s="21">
        <f t="shared" si="47"/>
        <v>0.25</v>
      </c>
      <c r="Q133" s="5">
        <f t="shared" si="43"/>
        <v>2.5</v>
      </c>
      <c r="R133" s="5">
        <f t="shared" si="44"/>
        <v>5</v>
      </c>
      <c r="S133" s="22">
        <f t="shared" si="45"/>
        <v>7.5</v>
      </c>
      <c r="T133" s="22">
        <f t="shared" si="46"/>
        <v>10</v>
      </c>
      <c r="U133" s="23">
        <f>(((N133/O133)*E133)*0.25)</f>
        <v>2.5</v>
      </c>
      <c r="V133" s="31" t="s">
        <v>817</v>
      </c>
      <c r="W133" s="31" t="s">
        <v>818</v>
      </c>
      <c r="X133" s="31" t="s">
        <v>819</v>
      </c>
      <c r="Y133" s="31" t="s">
        <v>820</v>
      </c>
    </row>
    <row r="134" spans="2:25" ht="112.5" customHeight="1" thickBot="1" x14ac:dyDescent="0.25">
      <c r="B134" s="23" t="s">
        <v>316</v>
      </c>
      <c r="C134" s="24" t="s">
        <v>41</v>
      </c>
      <c r="D134" s="19" t="s">
        <v>326</v>
      </c>
      <c r="E134" s="5">
        <v>10</v>
      </c>
      <c r="F134" s="20" t="s">
        <v>22</v>
      </c>
      <c r="G134" s="5" t="s">
        <v>327</v>
      </c>
      <c r="H134" s="20">
        <v>1</v>
      </c>
      <c r="I134" s="5">
        <v>1</v>
      </c>
      <c r="J134" s="5">
        <v>1</v>
      </c>
      <c r="K134" s="20">
        <v>1</v>
      </c>
      <c r="L134" s="5">
        <v>1</v>
      </c>
      <c r="M134" s="20" t="s">
        <v>328</v>
      </c>
      <c r="N134" s="6">
        <v>24</v>
      </c>
      <c r="O134" s="6">
        <v>24</v>
      </c>
      <c r="P134" s="21">
        <f t="shared" si="47"/>
        <v>0.25</v>
      </c>
      <c r="Q134" s="5">
        <f t="shared" si="43"/>
        <v>2.5</v>
      </c>
      <c r="R134" s="5">
        <f t="shared" si="44"/>
        <v>5</v>
      </c>
      <c r="S134" s="22">
        <f t="shared" si="45"/>
        <v>7.5</v>
      </c>
      <c r="T134" s="22">
        <f t="shared" si="46"/>
        <v>10</v>
      </c>
      <c r="U134" s="23">
        <f>(((N134/O134)*E134)*0.25)</f>
        <v>2.5</v>
      </c>
      <c r="V134" s="31" t="s">
        <v>825</v>
      </c>
      <c r="W134" s="31" t="s">
        <v>826</v>
      </c>
      <c r="X134" s="31" t="s">
        <v>827</v>
      </c>
      <c r="Y134" s="31" t="s">
        <v>828</v>
      </c>
    </row>
    <row r="135" spans="2:25" ht="112.5" customHeight="1" thickBot="1" x14ac:dyDescent="0.25">
      <c r="B135" s="23" t="s">
        <v>316</v>
      </c>
      <c r="C135" s="24" t="s">
        <v>41</v>
      </c>
      <c r="D135" s="19" t="s">
        <v>329</v>
      </c>
      <c r="E135" s="5">
        <v>18</v>
      </c>
      <c r="F135" s="20" t="s">
        <v>39</v>
      </c>
      <c r="G135" s="5" t="s">
        <v>327</v>
      </c>
      <c r="H135" s="20">
        <v>5</v>
      </c>
      <c r="I135" s="5">
        <v>5</v>
      </c>
      <c r="J135" s="5">
        <v>5</v>
      </c>
      <c r="K135" s="20">
        <v>5</v>
      </c>
      <c r="L135" s="5">
        <v>5</v>
      </c>
      <c r="M135" s="20" t="s">
        <v>330</v>
      </c>
      <c r="N135" s="6">
        <v>5</v>
      </c>
      <c r="O135" s="6"/>
      <c r="P135" s="21">
        <f>Q135/U135</f>
        <v>1</v>
      </c>
      <c r="Q135" s="5">
        <f t="shared" si="43"/>
        <v>4.5</v>
      </c>
      <c r="R135" s="5">
        <f t="shared" si="44"/>
        <v>9</v>
      </c>
      <c r="S135" s="22">
        <f t="shared" si="45"/>
        <v>13.5</v>
      </c>
      <c r="T135" s="22">
        <f t="shared" si="46"/>
        <v>18</v>
      </c>
      <c r="U135" s="23">
        <f>((N135/H135)*E135)*0.25</f>
        <v>4.5</v>
      </c>
      <c r="V135" s="31" t="s">
        <v>815</v>
      </c>
      <c r="W135" s="31" t="s">
        <v>816</v>
      </c>
      <c r="X135" s="31" t="s">
        <v>442</v>
      </c>
      <c r="Y135" s="31" t="s">
        <v>442</v>
      </c>
    </row>
    <row r="136" spans="2:25" ht="112.5" customHeight="1" thickBot="1" x14ac:dyDescent="0.25">
      <c r="B136" s="23" t="s">
        <v>316</v>
      </c>
      <c r="C136" s="24" t="s">
        <v>41</v>
      </c>
      <c r="D136" s="19" t="s">
        <v>331</v>
      </c>
      <c r="E136" s="5">
        <v>7</v>
      </c>
      <c r="F136" s="20" t="s">
        <v>22</v>
      </c>
      <c r="G136" s="5" t="s">
        <v>332</v>
      </c>
      <c r="H136" s="20">
        <v>1</v>
      </c>
      <c r="I136" s="5">
        <v>1</v>
      </c>
      <c r="J136" s="5">
        <v>1</v>
      </c>
      <c r="K136" s="20">
        <v>1</v>
      </c>
      <c r="L136" s="5">
        <v>1</v>
      </c>
      <c r="M136" s="20" t="s">
        <v>333</v>
      </c>
      <c r="N136" s="6">
        <v>126</v>
      </c>
      <c r="O136" s="6">
        <v>126</v>
      </c>
      <c r="P136" s="21">
        <f t="shared" ref="P136:P139" si="48">U136/T136</f>
        <v>0.25</v>
      </c>
      <c r="Q136" s="5">
        <f t="shared" si="43"/>
        <v>1.75</v>
      </c>
      <c r="R136" s="5">
        <f t="shared" si="44"/>
        <v>3.5</v>
      </c>
      <c r="S136" s="22">
        <f t="shared" si="45"/>
        <v>5.25</v>
      </c>
      <c r="T136" s="22">
        <f t="shared" si="46"/>
        <v>7</v>
      </c>
      <c r="U136" s="23">
        <f>(((N136/O136)*E136)*0.25)</f>
        <v>1.75</v>
      </c>
      <c r="V136" s="31" t="s">
        <v>833</v>
      </c>
      <c r="W136" s="31" t="s">
        <v>834</v>
      </c>
      <c r="X136" s="31" t="s">
        <v>835</v>
      </c>
      <c r="Y136" s="31" t="s">
        <v>836</v>
      </c>
    </row>
    <row r="137" spans="2:25" ht="112.5" customHeight="1" thickBot="1" x14ac:dyDescent="0.25">
      <c r="B137" s="23" t="s">
        <v>316</v>
      </c>
      <c r="C137" s="24" t="s">
        <v>41</v>
      </c>
      <c r="D137" s="19" t="s">
        <v>334</v>
      </c>
      <c r="E137" s="5">
        <v>20</v>
      </c>
      <c r="F137" s="20" t="s">
        <v>22</v>
      </c>
      <c r="G137" s="5" t="s">
        <v>335</v>
      </c>
      <c r="H137" s="20">
        <v>1</v>
      </c>
      <c r="I137" s="5">
        <v>1</v>
      </c>
      <c r="J137" s="5">
        <v>1</v>
      </c>
      <c r="K137" s="20">
        <v>1</v>
      </c>
      <c r="L137" s="5">
        <v>1</v>
      </c>
      <c r="M137" s="20" t="s">
        <v>336</v>
      </c>
      <c r="N137" s="6">
        <v>8</v>
      </c>
      <c r="O137" s="6">
        <v>8</v>
      </c>
      <c r="P137" s="21">
        <f t="shared" si="48"/>
        <v>0.25</v>
      </c>
      <c r="Q137" s="5">
        <f t="shared" si="43"/>
        <v>5</v>
      </c>
      <c r="R137" s="5">
        <f t="shared" si="44"/>
        <v>10</v>
      </c>
      <c r="S137" s="22">
        <f t="shared" si="45"/>
        <v>15</v>
      </c>
      <c r="T137" s="22">
        <f t="shared" si="46"/>
        <v>20</v>
      </c>
      <c r="U137" s="23">
        <f>(((N137/O137)*E137)*0.25)</f>
        <v>5</v>
      </c>
      <c r="V137" s="31" t="s">
        <v>821</v>
      </c>
      <c r="W137" s="31" t="s">
        <v>822</v>
      </c>
      <c r="X137" s="31" t="s">
        <v>823</v>
      </c>
      <c r="Y137" s="31" t="s">
        <v>824</v>
      </c>
    </row>
    <row r="138" spans="2:25" ht="112.5" customHeight="1" thickBot="1" x14ac:dyDescent="0.25">
      <c r="B138" s="23" t="s">
        <v>316</v>
      </c>
      <c r="C138" s="24" t="s">
        <v>41</v>
      </c>
      <c r="D138" s="19" t="s">
        <v>337</v>
      </c>
      <c r="E138" s="5">
        <v>15</v>
      </c>
      <c r="F138" s="20" t="s">
        <v>22</v>
      </c>
      <c r="G138" s="5" t="s">
        <v>338</v>
      </c>
      <c r="H138" s="20">
        <v>1</v>
      </c>
      <c r="I138" s="5">
        <v>1</v>
      </c>
      <c r="J138" s="5">
        <v>1</v>
      </c>
      <c r="K138" s="20">
        <v>1</v>
      </c>
      <c r="L138" s="5">
        <v>1</v>
      </c>
      <c r="M138" s="20" t="s">
        <v>339</v>
      </c>
      <c r="N138" s="6">
        <v>2365</v>
      </c>
      <c r="O138" s="6">
        <v>2365</v>
      </c>
      <c r="P138" s="21">
        <f t="shared" si="48"/>
        <v>0.25</v>
      </c>
      <c r="Q138" s="5">
        <f t="shared" si="43"/>
        <v>3.75</v>
      </c>
      <c r="R138" s="5">
        <f t="shared" si="44"/>
        <v>7.5</v>
      </c>
      <c r="S138" s="22">
        <f t="shared" si="45"/>
        <v>11.25</v>
      </c>
      <c r="T138" s="22">
        <f t="shared" si="46"/>
        <v>15</v>
      </c>
      <c r="U138" s="23">
        <f>(((N138/O138)*E138)*0.25)</f>
        <v>3.75</v>
      </c>
      <c r="V138" s="31" t="s">
        <v>831</v>
      </c>
      <c r="W138" s="31" t="s">
        <v>832</v>
      </c>
      <c r="X138" s="31" t="s">
        <v>442</v>
      </c>
      <c r="Y138" s="31" t="s">
        <v>442</v>
      </c>
    </row>
    <row r="139" spans="2:25" ht="112.5" customHeight="1" thickBot="1" x14ac:dyDescent="0.25">
      <c r="B139" s="23" t="s">
        <v>340</v>
      </c>
      <c r="C139" s="24" t="s">
        <v>20</v>
      </c>
      <c r="D139" s="19" t="s">
        <v>341</v>
      </c>
      <c r="E139" s="5">
        <v>10</v>
      </c>
      <c r="F139" s="20" t="s">
        <v>22</v>
      </c>
      <c r="G139" s="5" t="s">
        <v>342</v>
      </c>
      <c r="H139" s="20">
        <v>1</v>
      </c>
      <c r="I139" s="5">
        <v>1</v>
      </c>
      <c r="J139" s="5">
        <v>1</v>
      </c>
      <c r="K139" s="20">
        <v>1</v>
      </c>
      <c r="L139" s="5">
        <v>1</v>
      </c>
      <c r="M139" s="20" t="s">
        <v>79</v>
      </c>
      <c r="N139" s="6">
        <v>1</v>
      </c>
      <c r="O139" s="6">
        <v>1</v>
      </c>
      <c r="P139" s="21">
        <f t="shared" si="48"/>
        <v>0.25</v>
      </c>
      <c r="Q139" s="5">
        <f t="shared" si="43"/>
        <v>2.5</v>
      </c>
      <c r="R139" s="5">
        <f t="shared" si="44"/>
        <v>5</v>
      </c>
      <c r="S139" s="22">
        <f t="shared" si="45"/>
        <v>7.5</v>
      </c>
      <c r="T139" s="22">
        <f t="shared" si="46"/>
        <v>10</v>
      </c>
      <c r="U139" s="23">
        <f>(((N139/O139)*E139)*0.25)</f>
        <v>2.5</v>
      </c>
      <c r="V139" s="31" t="s">
        <v>866</v>
      </c>
      <c r="W139" s="31" t="s">
        <v>867</v>
      </c>
      <c r="X139" s="31" t="s">
        <v>868</v>
      </c>
      <c r="Y139" s="31" t="s">
        <v>869</v>
      </c>
    </row>
    <row r="140" spans="2:25" ht="112.5" customHeight="1" thickBot="1" x14ac:dyDescent="0.25">
      <c r="B140" s="23" t="s">
        <v>340</v>
      </c>
      <c r="C140" s="24" t="s">
        <v>20</v>
      </c>
      <c r="D140" s="19" t="s">
        <v>343</v>
      </c>
      <c r="E140" s="5">
        <v>10</v>
      </c>
      <c r="F140" s="20" t="s">
        <v>30</v>
      </c>
      <c r="G140" s="5" t="s">
        <v>344</v>
      </c>
      <c r="H140" s="20">
        <v>2</v>
      </c>
      <c r="I140" s="5">
        <v>0</v>
      </c>
      <c r="J140" s="5">
        <v>1</v>
      </c>
      <c r="K140" s="20">
        <v>0</v>
      </c>
      <c r="L140" s="5">
        <v>1</v>
      </c>
      <c r="M140" s="20" t="s">
        <v>102</v>
      </c>
      <c r="N140" s="6">
        <v>0</v>
      </c>
      <c r="O140" s="6"/>
      <c r="P140" s="21">
        <f>U140/T140</f>
        <v>0</v>
      </c>
      <c r="Q140" s="5">
        <f>((I140/H140)*E140)</f>
        <v>0</v>
      </c>
      <c r="R140" s="5">
        <f>((I140+J140)/H140)*E140</f>
        <v>5</v>
      </c>
      <c r="S140" s="22">
        <f>((I140+J140+K140)/H140)*E140</f>
        <v>5</v>
      </c>
      <c r="T140" s="22">
        <f>((I140+J140+K140+L140)/H140)*E140</f>
        <v>10</v>
      </c>
      <c r="U140" s="23">
        <f>+(N140/H140)*E140</f>
        <v>0</v>
      </c>
      <c r="V140" s="31" t="s">
        <v>849</v>
      </c>
      <c r="W140" s="31" t="s">
        <v>849</v>
      </c>
      <c r="X140" s="31" t="s">
        <v>849</v>
      </c>
      <c r="Y140" s="31" t="s">
        <v>849</v>
      </c>
    </row>
    <row r="141" spans="2:25" ht="112.5" customHeight="1" thickBot="1" x14ac:dyDescent="0.25">
      <c r="B141" s="23" t="s">
        <v>340</v>
      </c>
      <c r="C141" s="19" t="s">
        <v>37</v>
      </c>
      <c r="D141" s="19" t="s">
        <v>345</v>
      </c>
      <c r="E141" s="5">
        <v>10</v>
      </c>
      <c r="F141" s="20" t="s">
        <v>22</v>
      </c>
      <c r="G141" s="5" t="s">
        <v>87</v>
      </c>
      <c r="H141" s="20">
        <v>1</v>
      </c>
      <c r="I141" s="5">
        <v>1</v>
      </c>
      <c r="J141" s="5">
        <v>1</v>
      </c>
      <c r="K141" s="20">
        <v>1</v>
      </c>
      <c r="L141" s="5">
        <v>1</v>
      </c>
      <c r="M141" s="20" t="s">
        <v>79</v>
      </c>
      <c r="N141" s="6">
        <v>10</v>
      </c>
      <c r="O141" s="6">
        <v>10</v>
      </c>
      <c r="P141" s="21">
        <f>U141/T141</f>
        <v>0.25</v>
      </c>
      <c r="Q141" s="5">
        <f>0.25*E141</f>
        <v>2.5</v>
      </c>
      <c r="R141" s="5">
        <f>0.5*E141</f>
        <v>5</v>
      </c>
      <c r="S141" s="22">
        <f>0.75*E141</f>
        <v>7.5</v>
      </c>
      <c r="T141" s="22">
        <f>1*E141</f>
        <v>10</v>
      </c>
      <c r="U141" s="23">
        <f>(((N141/O141)*E141)*0.25)</f>
        <v>2.5</v>
      </c>
      <c r="V141" s="31" t="s">
        <v>845</v>
      </c>
      <c r="W141" s="31" t="s">
        <v>846</v>
      </c>
      <c r="X141" s="31" t="s">
        <v>847</v>
      </c>
      <c r="Y141" s="31" t="s">
        <v>848</v>
      </c>
    </row>
    <row r="142" spans="2:25" ht="112.5" customHeight="1" thickBot="1" x14ac:dyDescent="0.25">
      <c r="B142" s="23" t="s">
        <v>340</v>
      </c>
      <c r="C142" s="19" t="s">
        <v>37</v>
      </c>
      <c r="D142" s="19" t="s">
        <v>346</v>
      </c>
      <c r="E142" s="5">
        <v>10</v>
      </c>
      <c r="F142" s="20" t="s">
        <v>30</v>
      </c>
      <c r="G142" s="5" t="s">
        <v>274</v>
      </c>
      <c r="H142" s="20">
        <v>1</v>
      </c>
      <c r="I142" s="5">
        <v>0</v>
      </c>
      <c r="J142" s="5">
        <v>0</v>
      </c>
      <c r="K142" s="20">
        <v>1</v>
      </c>
      <c r="L142" s="5">
        <v>0</v>
      </c>
      <c r="M142" s="20" t="s">
        <v>79</v>
      </c>
      <c r="N142" s="6">
        <v>0</v>
      </c>
      <c r="O142" s="6"/>
      <c r="P142" s="21">
        <f>U142/T142</f>
        <v>0</v>
      </c>
      <c r="Q142" s="5">
        <f>((I142/H142)*E142)</f>
        <v>0</v>
      </c>
      <c r="R142" s="5">
        <f>((I142+J142)/H142)*E142</f>
        <v>0</v>
      </c>
      <c r="S142" s="22">
        <f>((I142+J142+K142)/H142)*E142</f>
        <v>10</v>
      </c>
      <c r="T142" s="22">
        <f>((I142+J142+K142+L142)/H142)*E142</f>
        <v>10</v>
      </c>
      <c r="U142" s="23">
        <f>+(N142/H142)*E142</f>
        <v>0</v>
      </c>
      <c r="V142" s="31" t="s">
        <v>849</v>
      </c>
      <c r="W142" s="31" t="s">
        <v>849</v>
      </c>
      <c r="X142" s="31" t="s">
        <v>849</v>
      </c>
      <c r="Y142" s="31" t="s">
        <v>849</v>
      </c>
    </row>
    <row r="143" spans="2:25" ht="112.5" customHeight="1" thickBot="1" x14ac:dyDescent="0.25">
      <c r="B143" s="23" t="s">
        <v>340</v>
      </c>
      <c r="C143" s="24" t="s">
        <v>56</v>
      </c>
      <c r="D143" s="19" t="s">
        <v>347</v>
      </c>
      <c r="E143" s="5">
        <v>10</v>
      </c>
      <c r="F143" s="20" t="s">
        <v>22</v>
      </c>
      <c r="G143" s="5" t="s">
        <v>115</v>
      </c>
      <c r="H143" s="20">
        <v>1</v>
      </c>
      <c r="I143" s="5">
        <v>1</v>
      </c>
      <c r="J143" s="5">
        <v>1</v>
      </c>
      <c r="K143" s="20">
        <v>1</v>
      </c>
      <c r="L143" s="5">
        <v>1</v>
      </c>
      <c r="M143" s="20" t="s">
        <v>348</v>
      </c>
      <c r="N143" s="6">
        <v>150</v>
      </c>
      <c r="O143" s="6">
        <v>150</v>
      </c>
      <c r="P143" s="21">
        <f t="shared" ref="P143:P150" si="49">U143/T143</f>
        <v>0.25</v>
      </c>
      <c r="Q143" s="5">
        <f t="shared" ref="Q143:Q150" si="50">0.25*E143</f>
        <v>2.5</v>
      </c>
      <c r="R143" s="5">
        <f t="shared" ref="R143:R150" si="51">0.5*E143</f>
        <v>5</v>
      </c>
      <c r="S143" s="22">
        <f t="shared" ref="S143:S150" si="52">0.75*E143</f>
        <v>7.5</v>
      </c>
      <c r="T143" s="22">
        <f t="shared" ref="T143:T150" si="53">1*E143</f>
        <v>10</v>
      </c>
      <c r="U143" s="23">
        <f t="shared" ref="U143:U150" si="54">(((N143/O143)*E143)*0.25)</f>
        <v>2.5</v>
      </c>
      <c r="V143" s="31" t="s">
        <v>837</v>
      </c>
      <c r="W143" s="31" t="s">
        <v>838</v>
      </c>
      <c r="X143" s="31" t="s">
        <v>839</v>
      </c>
      <c r="Y143" s="31" t="s">
        <v>840</v>
      </c>
    </row>
    <row r="144" spans="2:25" ht="112.5" customHeight="1" thickBot="1" x14ac:dyDescent="0.25">
      <c r="B144" s="23" t="s">
        <v>340</v>
      </c>
      <c r="C144" s="24" t="s">
        <v>56</v>
      </c>
      <c r="D144" s="19" t="s">
        <v>349</v>
      </c>
      <c r="E144" s="5">
        <v>10</v>
      </c>
      <c r="F144" s="20" t="s">
        <v>22</v>
      </c>
      <c r="G144" s="5" t="s">
        <v>350</v>
      </c>
      <c r="H144" s="20">
        <v>1</v>
      </c>
      <c r="I144" s="5">
        <v>1</v>
      </c>
      <c r="J144" s="5">
        <v>1</v>
      </c>
      <c r="K144" s="20">
        <v>1</v>
      </c>
      <c r="L144" s="5">
        <v>1</v>
      </c>
      <c r="M144" s="20" t="s">
        <v>79</v>
      </c>
      <c r="N144" s="6">
        <v>1</v>
      </c>
      <c r="O144" s="6">
        <v>1</v>
      </c>
      <c r="P144" s="21">
        <f t="shared" si="49"/>
        <v>0.25</v>
      </c>
      <c r="Q144" s="5">
        <f t="shared" si="50"/>
        <v>2.5</v>
      </c>
      <c r="R144" s="5">
        <f t="shared" si="51"/>
        <v>5</v>
      </c>
      <c r="S144" s="22">
        <f t="shared" si="52"/>
        <v>7.5</v>
      </c>
      <c r="T144" s="22">
        <f t="shared" si="53"/>
        <v>10</v>
      </c>
      <c r="U144" s="23">
        <f t="shared" si="54"/>
        <v>2.5</v>
      </c>
      <c r="V144" s="31" t="s">
        <v>854</v>
      </c>
      <c r="W144" s="31" t="s">
        <v>855</v>
      </c>
      <c r="X144" s="31" t="s">
        <v>856</v>
      </c>
      <c r="Y144" s="31" t="s">
        <v>857</v>
      </c>
    </row>
    <row r="145" spans="2:25" ht="112.5" customHeight="1" thickBot="1" x14ac:dyDescent="0.25">
      <c r="B145" s="23" t="s">
        <v>340</v>
      </c>
      <c r="C145" s="19" t="s">
        <v>56</v>
      </c>
      <c r="D145" s="19" t="s">
        <v>351</v>
      </c>
      <c r="E145" s="5">
        <v>10</v>
      </c>
      <c r="F145" s="20" t="s">
        <v>22</v>
      </c>
      <c r="G145" s="5" t="s">
        <v>115</v>
      </c>
      <c r="H145" s="20">
        <v>1</v>
      </c>
      <c r="I145" s="5">
        <v>1</v>
      </c>
      <c r="J145" s="5">
        <v>1</v>
      </c>
      <c r="K145" s="20">
        <v>1</v>
      </c>
      <c r="L145" s="5">
        <v>1</v>
      </c>
      <c r="M145" s="20" t="s">
        <v>352</v>
      </c>
      <c r="N145" s="6">
        <v>283</v>
      </c>
      <c r="O145" s="6">
        <v>283</v>
      </c>
      <c r="P145" s="21">
        <f t="shared" si="49"/>
        <v>0.25</v>
      </c>
      <c r="Q145" s="5">
        <f t="shared" si="50"/>
        <v>2.5</v>
      </c>
      <c r="R145" s="5">
        <f t="shared" si="51"/>
        <v>5</v>
      </c>
      <c r="S145" s="22">
        <f t="shared" si="52"/>
        <v>7.5</v>
      </c>
      <c r="T145" s="22">
        <f t="shared" si="53"/>
        <v>10</v>
      </c>
      <c r="U145" s="23">
        <f t="shared" si="54"/>
        <v>2.5</v>
      </c>
      <c r="V145" s="31" t="s">
        <v>858</v>
      </c>
      <c r="W145" s="31" t="s">
        <v>859</v>
      </c>
      <c r="X145" s="31" t="s">
        <v>860</v>
      </c>
      <c r="Y145" s="31" t="s">
        <v>861</v>
      </c>
    </row>
    <row r="146" spans="2:25" ht="112.5" customHeight="1" thickBot="1" x14ac:dyDescent="0.25">
      <c r="B146" s="23" t="s">
        <v>340</v>
      </c>
      <c r="C146" s="19" t="s">
        <v>37</v>
      </c>
      <c r="D146" s="19" t="s">
        <v>353</v>
      </c>
      <c r="E146" s="5">
        <v>10</v>
      </c>
      <c r="F146" s="20" t="s">
        <v>22</v>
      </c>
      <c r="G146" s="5" t="s">
        <v>87</v>
      </c>
      <c r="H146" s="20">
        <v>1</v>
      </c>
      <c r="I146" s="5">
        <v>1</v>
      </c>
      <c r="J146" s="5">
        <v>1</v>
      </c>
      <c r="K146" s="20">
        <v>1</v>
      </c>
      <c r="L146" s="5">
        <v>1</v>
      </c>
      <c r="M146" s="20" t="s">
        <v>79</v>
      </c>
      <c r="N146" s="6">
        <v>1</v>
      </c>
      <c r="O146" s="6">
        <v>1</v>
      </c>
      <c r="P146" s="21">
        <f t="shared" si="49"/>
        <v>0.25</v>
      </c>
      <c r="Q146" s="5">
        <f t="shared" si="50"/>
        <v>2.5</v>
      </c>
      <c r="R146" s="5">
        <f t="shared" si="51"/>
        <v>5</v>
      </c>
      <c r="S146" s="22">
        <f t="shared" si="52"/>
        <v>7.5</v>
      </c>
      <c r="T146" s="22">
        <f t="shared" si="53"/>
        <v>10</v>
      </c>
      <c r="U146" s="23">
        <f t="shared" si="54"/>
        <v>2.5</v>
      </c>
      <c r="V146" s="31" t="s">
        <v>841</v>
      </c>
      <c r="W146" s="31" t="s">
        <v>842</v>
      </c>
      <c r="X146" s="31" t="s">
        <v>843</v>
      </c>
      <c r="Y146" s="31" t="s">
        <v>844</v>
      </c>
    </row>
    <row r="147" spans="2:25" ht="112.5" customHeight="1" thickBot="1" x14ac:dyDescent="0.25">
      <c r="B147" s="23" t="s">
        <v>340</v>
      </c>
      <c r="C147" s="19" t="s">
        <v>56</v>
      </c>
      <c r="D147" s="19" t="s">
        <v>354</v>
      </c>
      <c r="E147" s="5">
        <v>10</v>
      </c>
      <c r="F147" s="20" t="s">
        <v>22</v>
      </c>
      <c r="G147" s="5" t="s">
        <v>355</v>
      </c>
      <c r="H147" s="20">
        <v>1</v>
      </c>
      <c r="I147" s="5">
        <v>1</v>
      </c>
      <c r="J147" s="5">
        <v>1</v>
      </c>
      <c r="K147" s="20">
        <v>1</v>
      </c>
      <c r="L147" s="5">
        <v>1</v>
      </c>
      <c r="M147" s="20" t="s">
        <v>137</v>
      </c>
      <c r="N147" s="6">
        <v>2</v>
      </c>
      <c r="O147" s="6">
        <v>2</v>
      </c>
      <c r="P147" s="21">
        <f t="shared" si="49"/>
        <v>0.25</v>
      </c>
      <c r="Q147" s="5">
        <f t="shared" si="50"/>
        <v>2.5</v>
      </c>
      <c r="R147" s="5">
        <f t="shared" si="51"/>
        <v>5</v>
      </c>
      <c r="S147" s="22">
        <f t="shared" si="52"/>
        <v>7.5</v>
      </c>
      <c r="T147" s="22">
        <f t="shared" si="53"/>
        <v>10</v>
      </c>
      <c r="U147" s="23">
        <f t="shared" si="54"/>
        <v>2.5</v>
      </c>
      <c r="V147" s="31" t="s">
        <v>850</v>
      </c>
      <c r="W147" s="31" t="s">
        <v>851</v>
      </c>
      <c r="X147" s="31" t="s">
        <v>852</v>
      </c>
      <c r="Y147" s="31" t="s">
        <v>853</v>
      </c>
    </row>
    <row r="148" spans="2:25" ht="112.5" customHeight="1" thickBot="1" x14ac:dyDescent="0.25">
      <c r="B148" s="23" t="s">
        <v>340</v>
      </c>
      <c r="C148" s="19" t="s">
        <v>33</v>
      </c>
      <c r="D148" s="19" t="s">
        <v>356</v>
      </c>
      <c r="E148" s="5">
        <v>10</v>
      </c>
      <c r="F148" s="20" t="s">
        <v>22</v>
      </c>
      <c r="G148" s="5" t="s">
        <v>357</v>
      </c>
      <c r="H148" s="20">
        <v>1</v>
      </c>
      <c r="I148" s="5">
        <v>1</v>
      </c>
      <c r="J148" s="5">
        <v>1</v>
      </c>
      <c r="K148" s="20">
        <v>1</v>
      </c>
      <c r="L148" s="5">
        <v>1</v>
      </c>
      <c r="M148" s="20" t="s">
        <v>358</v>
      </c>
      <c r="N148" s="6">
        <v>61</v>
      </c>
      <c r="O148" s="6">
        <v>61</v>
      </c>
      <c r="P148" s="21">
        <f t="shared" si="49"/>
        <v>0.25</v>
      </c>
      <c r="Q148" s="5">
        <f t="shared" si="50"/>
        <v>2.5</v>
      </c>
      <c r="R148" s="5">
        <f t="shared" si="51"/>
        <v>5</v>
      </c>
      <c r="S148" s="22">
        <f t="shared" si="52"/>
        <v>7.5</v>
      </c>
      <c r="T148" s="22">
        <f t="shared" si="53"/>
        <v>10</v>
      </c>
      <c r="U148" s="23">
        <f t="shared" si="54"/>
        <v>2.5</v>
      </c>
      <c r="V148" s="31" t="s">
        <v>862</v>
      </c>
      <c r="W148" s="31" t="s">
        <v>863</v>
      </c>
      <c r="X148" s="31" t="s">
        <v>864</v>
      </c>
      <c r="Y148" s="31" t="s">
        <v>865</v>
      </c>
    </row>
    <row r="149" spans="2:25" ht="112.5" customHeight="1" thickBot="1" x14ac:dyDescent="0.25">
      <c r="B149" s="23" t="s">
        <v>359</v>
      </c>
      <c r="C149" s="19" t="s">
        <v>20</v>
      </c>
      <c r="D149" s="19" t="s">
        <v>360</v>
      </c>
      <c r="E149" s="5">
        <v>10</v>
      </c>
      <c r="F149" s="20" t="s">
        <v>22</v>
      </c>
      <c r="G149" s="5" t="s">
        <v>361</v>
      </c>
      <c r="H149" s="20">
        <v>1</v>
      </c>
      <c r="I149" s="5">
        <v>1</v>
      </c>
      <c r="J149" s="5">
        <v>1</v>
      </c>
      <c r="K149" s="20">
        <v>1</v>
      </c>
      <c r="L149" s="5">
        <v>1</v>
      </c>
      <c r="M149" s="20" t="s">
        <v>362</v>
      </c>
      <c r="N149" s="6">
        <v>665</v>
      </c>
      <c r="O149" s="6">
        <v>665</v>
      </c>
      <c r="P149" s="21">
        <f t="shared" si="49"/>
        <v>0.25</v>
      </c>
      <c r="Q149" s="5">
        <f t="shared" si="50"/>
        <v>2.5</v>
      </c>
      <c r="R149" s="5">
        <f t="shared" si="51"/>
        <v>5</v>
      </c>
      <c r="S149" s="22">
        <f t="shared" si="52"/>
        <v>7.5</v>
      </c>
      <c r="T149" s="22">
        <f t="shared" si="53"/>
        <v>10</v>
      </c>
      <c r="U149" s="23">
        <f t="shared" si="54"/>
        <v>2.5</v>
      </c>
      <c r="V149" s="31" t="s">
        <v>870</v>
      </c>
      <c r="W149" s="31" t="s">
        <v>871</v>
      </c>
      <c r="X149" s="31" t="s">
        <v>442</v>
      </c>
      <c r="Y149" s="31" t="s">
        <v>442</v>
      </c>
    </row>
    <row r="150" spans="2:25" ht="112.5" customHeight="1" thickBot="1" x14ac:dyDescent="0.25">
      <c r="B150" s="23" t="s">
        <v>359</v>
      </c>
      <c r="C150" s="24" t="s">
        <v>37</v>
      </c>
      <c r="D150" s="19" t="s">
        <v>363</v>
      </c>
      <c r="E150" s="5">
        <v>10</v>
      </c>
      <c r="F150" s="20" t="s">
        <v>22</v>
      </c>
      <c r="G150" s="5" t="s">
        <v>364</v>
      </c>
      <c r="H150" s="20">
        <v>1</v>
      </c>
      <c r="I150" s="5">
        <v>1</v>
      </c>
      <c r="J150" s="5">
        <v>1</v>
      </c>
      <c r="K150" s="20">
        <v>1</v>
      </c>
      <c r="L150" s="5">
        <v>1</v>
      </c>
      <c r="M150" s="20" t="s">
        <v>365</v>
      </c>
      <c r="N150" s="6">
        <v>5</v>
      </c>
      <c r="O150" s="6">
        <v>5</v>
      </c>
      <c r="P150" s="21">
        <f t="shared" si="49"/>
        <v>0.25</v>
      </c>
      <c r="Q150" s="5">
        <f t="shared" si="50"/>
        <v>2.5</v>
      </c>
      <c r="R150" s="5">
        <f t="shared" si="51"/>
        <v>5</v>
      </c>
      <c r="S150" s="22">
        <f t="shared" si="52"/>
        <v>7.5</v>
      </c>
      <c r="T150" s="22">
        <f t="shared" si="53"/>
        <v>10</v>
      </c>
      <c r="U150" s="23">
        <f t="shared" si="54"/>
        <v>2.5</v>
      </c>
      <c r="V150" s="31" t="s">
        <v>882</v>
      </c>
      <c r="W150" s="31" t="s">
        <v>883</v>
      </c>
      <c r="X150" s="31" t="s">
        <v>884</v>
      </c>
      <c r="Y150" s="31" t="s">
        <v>885</v>
      </c>
    </row>
    <row r="151" spans="2:25" ht="112.5" customHeight="1" thickBot="1" x14ac:dyDescent="0.25">
      <c r="B151" s="23" t="s">
        <v>359</v>
      </c>
      <c r="C151" s="24" t="s">
        <v>37</v>
      </c>
      <c r="D151" s="19" t="s">
        <v>366</v>
      </c>
      <c r="E151" s="5">
        <v>10</v>
      </c>
      <c r="F151" s="20" t="s">
        <v>30</v>
      </c>
      <c r="G151" s="5" t="s">
        <v>367</v>
      </c>
      <c r="H151" s="20">
        <v>1</v>
      </c>
      <c r="I151" s="5">
        <v>0</v>
      </c>
      <c r="J151" s="5">
        <v>0</v>
      </c>
      <c r="K151" s="20">
        <v>1</v>
      </c>
      <c r="L151" s="5">
        <v>0</v>
      </c>
      <c r="M151" s="20" t="s">
        <v>365</v>
      </c>
      <c r="N151" s="6">
        <v>0</v>
      </c>
      <c r="O151" s="6"/>
      <c r="P151" s="21">
        <f>U151/T151</f>
        <v>0</v>
      </c>
      <c r="Q151" s="5">
        <f>((I151/H151)*E151)</f>
        <v>0</v>
      </c>
      <c r="R151" s="5">
        <f>((I151+J151)/H151)*E151</f>
        <v>0</v>
      </c>
      <c r="S151" s="22">
        <f>((I151+J151+K151)/H151)*E151</f>
        <v>10</v>
      </c>
      <c r="T151" s="22">
        <f>((I151+J151+K151+L151)/H151)*E151</f>
        <v>10</v>
      </c>
      <c r="U151" s="23">
        <f>+(N151/H151)*E151</f>
        <v>0</v>
      </c>
      <c r="V151" s="31" t="s">
        <v>596</v>
      </c>
      <c r="W151" s="31" t="s">
        <v>596</v>
      </c>
      <c r="X151" s="31" t="s">
        <v>596</v>
      </c>
      <c r="Y151" s="31" t="s">
        <v>596</v>
      </c>
    </row>
    <row r="152" spans="2:25" ht="112.5" customHeight="1" thickBot="1" x14ac:dyDescent="0.25">
      <c r="B152" s="23" t="s">
        <v>359</v>
      </c>
      <c r="C152" s="24" t="s">
        <v>41</v>
      </c>
      <c r="D152" s="19" t="s">
        <v>368</v>
      </c>
      <c r="E152" s="5">
        <v>10</v>
      </c>
      <c r="F152" s="20" t="s">
        <v>22</v>
      </c>
      <c r="G152" s="5" t="s">
        <v>355</v>
      </c>
      <c r="H152" s="20">
        <v>1</v>
      </c>
      <c r="I152" s="5">
        <v>1</v>
      </c>
      <c r="J152" s="5">
        <v>1</v>
      </c>
      <c r="K152" s="20">
        <v>1</v>
      </c>
      <c r="L152" s="5">
        <v>1</v>
      </c>
      <c r="M152" s="20" t="s">
        <v>369</v>
      </c>
      <c r="N152" s="6">
        <v>24</v>
      </c>
      <c r="O152" s="6">
        <v>24</v>
      </c>
      <c r="P152" s="21">
        <f t="shared" ref="P152:P154" si="55">U152/T152</f>
        <v>0.25</v>
      </c>
      <c r="Q152" s="5">
        <f t="shared" ref="Q152:Q177" si="56">0.25*E152</f>
        <v>2.5</v>
      </c>
      <c r="R152" s="5">
        <f t="shared" ref="R152:R177" si="57">0.5*E152</f>
        <v>5</v>
      </c>
      <c r="S152" s="22">
        <f t="shared" ref="S152:S177" si="58">0.75*E152</f>
        <v>7.5</v>
      </c>
      <c r="T152" s="22">
        <f t="shared" ref="T152:T177" si="59">1*E152</f>
        <v>10</v>
      </c>
      <c r="U152" s="23">
        <f>(((N152/O152)*E152)*0.25)</f>
        <v>2.5</v>
      </c>
      <c r="V152" s="31" t="s">
        <v>878</v>
      </c>
      <c r="W152" s="31" t="s">
        <v>879</v>
      </c>
      <c r="X152" s="31" t="s">
        <v>442</v>
      </c>
      <c r="Y152" s="31" t="s">
        <v>442</v>
      </c>
    </row>
    <row r="153" spans="2:25" ht="112.5" customHeight="1" thickBot="1" x14ac:dyDescent="0.25">
      <c r="B153" s="23" t="s">
        <v>359</v>
      </c>
      <c r="C153" s="24" t="s">
        <v>41</v>
      </c>
      <c r="D153" s="19" t="s">
        <v>370</v>
      </c>
      <c r="E153" s="5">
        <v>10</v>
      </c>
      <c r="F153" s="20" t="s">
        <v>22</v>
      </c>
      <c r="G153" s="5" t="s">
        <v>371</v>
      </c>
      <c r="H153" s="20">
        <v>1</v>
      </c>
      <c r="I153" s="5">
        <v>1</v>
      </c>
      <c r="J153" s="5">
        <v>1</v>
      </c>
      <c r="K153" s="20">
        <v>1</v>
      </c>
      <c r="L153" s="5">
        <v>1</v>
      </c>
      <c r="M153" s="20" t="s">
        <v>372</v>
      </c>
      <c r="N153" s="6">
        <v>5</v>
      </c>
      <c r="O153" s="6">
        <v>5</v>
      </c>
      <c r="P153" s="21">
        <f t="shared" si="55"/>
        <v>0.25</v>
      </c>
      <c r="Q153" s="5">
        <f t="shared" si="56"/>
        <v>2.5</v>
      </c>
      <c r="R153" s="5">
        <f t="shared" si="57"/>
        <v>5</v>
      </c>
      <c r="S153" s="22">
        <f t="shared" si="58"/>
        <v>7.5</v>
      </c>
      <c r="T153" s="22">
        <f t="shared" si="59"/>
        <v>10</v>
      </c>
      <c r="U153" s="23">
        <f>(((N153/O153)*E153)*0.25)</f>
        <v>2.5</v>
      </c>
      <c r="V153" s="31" t="s">
        <v>886</v>
      </c>
      <c r="W153" s="31" t="s">
        <v>887</v>
      </c>
      <c r="X153" s="31" t="s">
        <v>497</v>
      </c>
      <c r="Y153" s="31" t="s">
        <v>497</v>
      </c>
    </row>
    <row r="154" spans="2:25" ht="112.5" customHeight="1" thickBot="1" x14ac:dyDescent="0.25">
      <c r="B154" s="23" t="s">
        <v>359</v>
      </c>
      <c r="C154" s="19" t="s">
        <v>37</v>
      </c>
      <c r="D154" s="19" t="s">
        <v>373</v>
      </c>
      <c r="E154" s="5">
        <v>10</v>
      </c>
      <c r="F154" s="20" t="s">
        <v>22</v>
      </c>
      <c r="G154" s="5" t="s">
        <v>67</v>
      </c>
      <c r="H154" s="20">
        <v>1</v>
      </c>
      <c r="I154" s="5">
        <v>1</v>
      </c>
      <c r="J154" s="5">
        <v>1</v>
      </c>
      <c r="K154" s="20">
        <v>1</v>
      </c>
      <c r="L154" s="5">
        <v>1</v>
      </c>
      <c r="M154" s="20" t="s">
        <v>374</v>
      </c>
      <c r="N154" s="6">
        <v>27</v>
      </c>
      <c r="O154" s="6">
        <v>27</v>
      </c>
      <c r="P154" s="21">
        <f t="shared" si="55"/>
        <v>0.25</v>
      </c>
      <c r="Q154" s="5">
        <f t="shared" si="56"/>
        <v>2.5</v>
      </c>
      <c r="R154" s="5">
        <f t="shared" si="57"/>
        <v>5</v>
      </c>
      <c r="S154" s="22">
        <f t="shared" si="58"/>
        <v>7.5</v>
      </c>
      <c r="T154" s="22">
        <f t="shared" si="59"/>
        <v>10</v>
      </c>
      <c r="U154" s="23">
        <f>(((N154/O154)*E154)*0.25)</f>
        <v>2.5</v>
      </c>
      <c r="V154" s="31" t="s">
        <v>888</v>
      </c>
      <c r="W154" s="31" t="s">
        <v>889</v>
      </c>
      <c r="X154" s="31" t="s">
        <v>442</v>
      </c>
      <c r="Y154" s="31" t="s">
        <v>442</v>
      </c>
    </row>
    <row r="155" spans="2:25" ht="112.5" customHeight="1" thickBot="1" x14ac:dyDescent="0.25">
      <c r="B155" s="23" t="s">
        <v>359</v>
      </c>
      <c r="C155" s="19" t="s">
        <v>37</v>
      </c>
      <c r="D155" s="19" t="s">
        <v>375</v>
      </c>
      <c r="E155" s="5">
        <v>10</v>
      </c>
      <c r="F155" s="20" t="s">
        <v>39</v>
      </c>
      <c r="G155" s="5" t="s">
        <v>376</v>
      </c>
      <c r="H155" s="20">
        <v>1</v>
      </c>
      <c r="I155" s="5">
        <v>1</v>
      </c>
      <c r="J155" s="5">
        <v>1</v>
      </c>
      <c r="K155" s="20">
        <v>1</v>
      </c>
      <c r="L155" s="5">
        <v>1</v>
      </c>
      <c r="M155" s="20" t="s">
        <v>374</v>
      </c>
      <c r="N155" s="6">
        <v>1</v>
      </c>
      <c r="O155" s="6"/>
      <c r="P155" s="21">
        <f>Q155/U155</f>
        <v>1</v>
      </c>
      <c r="Q155" s="5">
        <f t="shared" si="56"/>
        <v>2.5</v>
      </c>
      <c r="R155" s="5">
        <f t="shared" si="57"/>
        <v>5</v>
      </c>
      <c r="S155" s="22">
        <f t="shared" si="58"/>
        <v>7.5</v>
      </c>
      <c r="T155" s="22">
        <f t="shared" si="59"/>
        <v>10</v>
      </c>
      <c r="U155" s="23">
        <f>((N155/H155)*E155)*0.25</f>
        <v>2.5</v>
      </c>
      <c r="V155" s="31" t="s">
        <v>876</v>
      </c>
      <c r="W155" s="31" t="s">
        <v>877</v>
      </c>
      <c r="X155" s="31" t="s">
        <v>442</v>
      </c>
      <c r="Y155" s="31" t="s">
        <v>442</v>
      </c>
    </row>
    <row r="156" spans="2:25" ht="112.5" customHeight="1" thickBot="1" x14ac:dyDescent="0.25">
      <c r="B156" s="23" t="s">
        <v>359</v>
      </c>
      <c r="C156" s="19" t="s">
        <v>33</v>
      </c>
      <c r="D156" s="19" t="s">
        <v>377</v>
      </c>
      <c r="E156" s="5">
        <v>10</v>
      </c>
      <c r="F156" s="20" t="s">
        <v>22</v>
      </c>
      <c r="G156" s="5" t="s">
        <v>378</v>
      </c>
      <c r="H156" s="20">
        <v>1</v>
      </c>
      <c r="I156" s="5">
        <v>1</v>
      </c>
      <c r="J156" s="5">
        <v>1</v>
      </c>
      <c r="K156" s="20">
        <v>1</v>
      </c>
      <c r="L156" s="5">
        <v>1</v>
      </c>
      <c r="M156" s="20" t="s">
        <v>379</v>
      </c>
      <c r="N156" s="6">
        <v>2818</v>
      </c>
      <c r="O156" s="6">
        <v>2818</v>
      </c>
      <c r="P156" s="21">
        <f>U156/T156</f>
        <v>0.25</v>
      </c>
      <c r="Q156" s="5">
        <f t="shared" si="56"/>
        <v>2.5</v>
      </c>
      <c r="R156" s="5">
        <f t="shared" si="57"/>
        <v>5</v>
      </c>
      <c r="S156" s="22">
        <f t="shared" si="58"/>
        <v>7.5</v>
      </c>
      <c r="T156" s="22">
        <f t="shared" si="59"/>
        <v>10</v>
      </c>
      <c r="U156" s="23">
        <f>(((N156/O156)*E156)*0.25)</f>
        <v>2.5</v>
      </c>
      <c r="V156" s="31" t="s">
        <v>874</v>
      </c>
      <c r="W156" s="31" t="s">
        <v>875</v>
      </c>
      <c r="X156" s="31" t="s">
        <v>442</v>
      </c>
      <c r="Y156" s="31" t="s">
        <v>442</v>
      </c>
    </row>
    <row r="157" spans="2:25" ht="112.5" customHeight="1" thickBot="1" x14ac:dyDescent="0.25">
      <c r="B157" s="23" t="s">
        <v>359</v>
      </c>
      <c r="C157" s="19" t="s">
        <v>41</v>
      </c>
      <c r="D157" s="19" t="s">
        <v>380</v>
      </c>
      <c r="E157" s="5">
        <v>10</v>
      </c>
      <c r="F157" s="20" t="s">
        <v>39</v>
      </c>
      <c r="G157" s="5" t="s">
        <v>381</v>
      </c>
      <c r="H157" s="20">
        <v>2</v>
      </c>
      <c r="I157" s="5">
        <v>2</v>
      </c>
      <c r="J157" s="5">
        <v>2</v>
      </c>
      <c r="K157" s="20">
        <v>2</v>
      </c>
      <c r="L157" s="5">
        <v>2</v>
      </c>
      <c r="M157" s="20" t="s">
        <v>382</v>
      </c>
      <c r="N157" s="6">
        <v>2</v>
      </c>
      <c r="O157" s="6"/>
      <c r="P157" s="21">
        <f>Q157/U157</f>
        <v>1</v>
      </c>
      <c r="Q157" s="5">
        <f t="shared" si="56"/>
        <v>2.5</v>
      </c>
      <c r="R157" s="5">
        <f t="shared" si="57"/>
        <v>5</v>
      </c>
      <c r="S157" s="22">
        <f t="shared" si="58"/>
        <v>7.5</v>
      </c>
      <c r="T157" s="22">
        <f t="shared" si="59"/>
        <v>10</v>
      </c>
      <c r="U157" s="23">
        <f>((N157/H157)*E157)*0.25</f>
        <v>2.5</v>
      </c>
      <c r="V157" s="31" t="s">
        <v>872</v>
      </c>
      <c r="W157" s="31" t="s">
        <v>873</v>
      </c>
      <c r="X157" s="31" t="s">
        <v>442</v>
      </c>
      <c r="Y157" s="31" t="s">
        <v>442</v>
      </c>
    </row>
    <row r="158" spans="2:25" ht="112.5" customHeight="1" thickBot="1" x14ac:dyDescent="0.25">
      <c r="B158" s="23" t="s">
        <v>359</v>
      </c>
      <c r="C158" s="19" t="s">
        <v>37</v>
      </c>
      <c r="D158" s="19" t="s">
        <v>383</v>
      </c>
      <c r="E158" s="5">
        <v>10</v>
      </c>
      <c r="F158" s="20" t="s">
        <v>22</v>
      </c>
      <c r="G158" s="5" t="s">
        <v>384</v>
      </c>
      <c r="H158" s="20">
        <v>1</v>
      </c>
      <c r="I158" s="5">
        <v>1</v>
      </c>
      <c r="J158" s="5">
        <v>1</v>
      </c>
      <c r="K158" s="20">
        <v>1</v>
      </c>
      <c r="L158" s="5">
        <v>1</v>
      </c>
      <c r="M158" s="20" t="s">
        <v>365</v>
      </c>
      <c r="N158" s="6">
        <v>12</v>
      </c>
      <c r="O158" s="6">
        <v>12</v>
      </c>
      <c r="P158" s="21">
        <f t="shared" ref="P158:P177" si="60">U158/T158</f>
        <v>0.25</v>
      </c>
      <c r="Q158" s="5">
        <f t="shared" si="56"/>
        <v>2.5</v>
      </c>
      <c r="R158" s="5">
        <f t="shared" si="57"/>
        <v>5</v>
      </c>
      <c r="S158" s="22">
        <f t="shared" si="58"/>
        <v>7.5</v>
      </c>
      <c r="T158" s="22">
        <f t="shared" si="59"/>
        <v>10</v>
      </c>
      <c r="U158" s="23">
        <f t="shared" ref="U158:U177" si="61">(((N158/O158)*E158)*0.25)</f>
        <v>2.5</v>
      </c>
      <c r="V158" s="31" t="s">
        <v>880</v>
      </c>
      <c r="W158" s="31" t="s">
        <v>881</v>
      </c>
      <c r="X158" s="31" t="s">
        <v>442</v>
      </c>
      <c r="Y158" s="31" t="s">
        <v>442</v>
      </c>
    </row>
    <row r="159" spans="2:25" ht="112.5" customHeight="1" thickBot="1" x14ac:dyDescent="0.25">
      <c r="B159" s="23" t="s">
        <v>385</v>
      </c>
      <c r="C159" s="19" t="s">
        <v>33</v>
      </c>
      <c r="D159" s="19" t="s">
        <v>386</v>
      </c>
      <c r="E159" s="5">
        <v>12</v>
      </c>
      <c r="F159" s="20" t="s">
        <v>22</v>
      </c>
      <c r="G159" s="5" t="s">
        <v>35</v>
      </c>
      <c r="H159" s="20">
        <v>1</v>
      </c>
      <c r="I159" s="5">
        <v>1</v>
      </c>
      <c r="J159" s="5">
        <v>1</v>
      </c>
      <c r="K159" s="20">
        <v>1</v>
      </c>
      <c r="L159" s="5">
        <v>1</v>
      </c>
      <c r="M159" s="20" t="s">
        <v>387</v>
      </c>
      <c r="N159" s="6">
        <v>1810</v>
      </c>
      <c r="O159" s="6">
        <v>1810</v>
      </c>
      <c r="P159" s="21">
        <f t="shared" si="60"/>
        <v>0.25</v>
      </c>
      <c r="Q159" s="5">
        <f t="shared" si="56"/>
        <v>3</v>
      </c>
      <c r="R159" s="5">
        <f t="shared" si="57"/>
        <v>6</v>
      </c>
      <c r="S159" s="22">
        <f t="shared" si="58"/>
        <v>9</v>
      </c>
      <c r="T159" s="22">
        <f t="shared" si="59"/>
        <v>12</v>
      </c>
      <c r="U159" s="23">
        <f t="shared" si="61"/>
        <v>3</v>
      </c>
      <c r="V159" s="31" t="s">
        <v>898</v>
      </c>
      <c r="W159" s="31" t="s">
        <v>899</v>
      </c>
      <c r="X159" s="31" t="s">
        <v>900</v>
      </c>
      <c r="Y159" s="31" t="s">
        <v>901</v>
      </c>
    </row>
    <row r="160" spans="2:25" ht="112.5" customHeight="1" thickBot="1" x14ac:dyDescent="0.25">
      <c r="B160" s="23" t="s">
        <v>385</v>
      </c>
      <c r="C160" s="24" t="s">
        <v>41</v>
      </c>
      <c r="D160" s="19" t="s">
        <v>388</v>
      </c>
      <c r="E160" s="5">
        <v>11</v>
      </c>
      <c r="F160" s="20" t="s">
        <v>22</v>
      </c>
      <c r="G160" s="5" t="s">
        <v>67</v>
      </c>
      <c r="H160" s="20">
        <v>1</v>
      </c>
      <c r="I160" s="5">
        <v>1</v>
      </c>
      <c r="J160" s="5">
        <v>1</v>
      </c>
      <c r="K160" s="20">
        <v>1</v>
      </c>
      <c r="L160" s="5">
        <v>1</v>
      </c>
      <c r="M160" s="20" t="s">
        <v>389</v>
      </c>
      <c r="N160" s="6">
        <v>6</v>
      </c>
      <c r="O160" s="6">
        <v>6</v>
      </c>
      <c r="P160" s="21">
        <f t="shared" si="60"/>
        <v>0.25</v>
      </c>
      <c r="Q160" s="5">
        <f t="shared" si="56"/>
        <v>2.75</v>
      </c>
      <c r="R160" s="5">
        <f t="shared" si="57"/>
        <v>5.5</v>
      </c>
      <c r="S160" s="22">
        <f t="shared" si="58"/>
        <v>8.25</v>
      </c>
      <c r="T160" s="22">
        <f t="shared" si="59"/>
        <v>11</v>
      </c>
      <c r="U160" s="23">
        <f t="shared" si="61"/>
        <v>2.75</v>
      </c>
      <c r="V160" s="31" t="s">
        <v>918</v>
      </c>
      <c r="W160" s="31" t="s">
        <v>919</v>
      </c>
      <c r="X160" s="31" t="s">
        <v>442</v>
      </c>
      <c r="Y160" s="31" t="s">
        <v>596</v>
      </c>
    </row>
    <row r="161" spans="2:25" ht="112.5" customHeight="1" thickBot="1" x14ac:dyDescent="0.25">
      <c r="B161" s="23" t="s">
        <v>385</v>
      </c>
      <c r="C161" s="24" t="s">
        <v>41</v>
      </c>
      <c r="D161" s="19" t="s">
        <v>390</v>
      </c>
      <c r="E161" s="5">
        <v>11</v>
      </c>
      <c r="F161" s="20" t="s">
        <v>22</v>
      </c>
      <c r="G161" s="5" t="s">
        <v>35</v>
      </c>
      <c r="H161" s="20">
        <v>1</v>
      </c>
      <c r="I161" s="5">
        <v>1</v>
      </c>
      <c r="J161" s="5">
        <v>1</v>
      </c>
      <c r="K161" s="20">
        <v>1</v>
      </c>
      <c r="L161" s="5">
        <v>1</v>
      </c>
      <c r="M161" s="20" t="s">
        <v>391</v>
      </c>
      <c r="N161" s="6">
        <v>391</v>
      </c>
      <c r="O161" s="6">
        <v>391</v>
      </c>
      <c r="P161" s="21">
        <f t="shared" si="60"/>
        <v>0.25</v>
      </c>
      <c r="Q161" s="5">
        <f t="shared" si="56"/>
        <v>2.75</v>
      </c>
      <c r="R161" s="5">
        <f t="shared" si="57"/>
        <v>5.5</v>
      </c>
      <c r="S161" s="22">
        <f t="shared" si="58"/>
        <v>8.25</v>
      </c>
      <c r="T161" s="22">
        <f t="shared" si="59"/>
        <v>11</v>
      </c>
      <c r="U161" s="23">
        <f t="shared" si="61"/>
        <v>2.75</v>
      </c>
      <c r="V161" s="31" t="s">
        <v>920</v>
      </c>
      <c r="W161" s="31" t="s">
        <v>921</v>
      </c>
      <c r="X161" s="31" t="s">
        <v>922</v>
      </c>
      <c r="Y161" s="31" t="s">
        <v>923</v>
      </c>
    </row>
    <row r="162" spans="2:25" ht="112.5" customHeight="1" thickBot="1" x14ac:dyDescent="0.25">
      <c r="B162" s="23" t="s">
        <v>385</v>
      </c>
      <c r="C162" s="24" t="s">
        <v>37</v>
      </c>
      <c r="D162" s="19" t="s">
        <v>392</v>
      </c>
      <c r="E162" s="5">
        <v>11</v>
      </c>
      <c r="F162" s="20" t="s">
        <v>22</v>
      </c>
      <c r="G162" s="5" t="s">
        <v>67</v>
      </c>
      <c r="H162" s="20">
        <v>1</v>
      </c>
      <c r="I162" s="5">
        <v>1</v>
      </c>
      <c r="J162" s="5">
        <v>1</v>
      </c>
      <c r="K162" s="20">
        <v>1</v>
      </c>
      <c r="L162" s="5">
        <v>1</v>
      </c>
      <c r="M162" s="20" t="s">
        <v>389</v>
      </c>
      <c r="N162" s="6">
        <v>4</v>
      </c>
      <c r="O162" s="6">
        <v>4</v>
      </c>
      <c r="P162" s="21">
        <f t="shared" si="60"/>
        <v>0.25</v>
      </c>
      <c r="Q162" s="5">
        <f t="shared" si="56"/>
        <v>2.75</v>
      </c>
      <c r="R162" s="5">
        <f t="shared" si="57"/>
        <v>5.5</v>
      </c>
      <c r="S162" s="22">
        <f t="shared" si="58"/>
        <v>8.25</v>
      </c>
      <c r="T162" s="22">
        <f t="shared" si="59"/>
        <v>11</v>
      </c>
      <c r="U162" s="23">
        <f t="shared" si="61"/>
        <v>2.75</v>
      </c>
      <c r="V162" s="31" t="s">
        <v>890</v>
      </c>
      <c r="W162" s="31" t="s">
        <v>891</v>
      </c>
      <c r="X162" s="31" t="s">
        <v>892</v>
      </c>
      <c r="Y162" s="31" t="s">
        <v>893</v>
      </c>
    </row>
    <row r="163" spans="2:25" ht="112.5" customHeight="1" thickBot="1" x14ac:dyDescent="0.25">
      <c r="B163" s="23" t="s">
        <v>385</v>
      </c>
      <c r="C163" s="24" t="s">
        <v>37</v>
      </c>
      <c r="D163" s="19" t="s">
        <v>393</v>
      </c>
      <c r="E163" s="5">
        <v>11</v>
      </c>
      <c r="F163" s="20" t="s">
        <v>22</v>
      </c>
      <c r="G163" s="5" t="s">
        <v>67</v>
      </c>
      <c r="H163" s="20">
        <v>1</v>
      </c>
      <c r="I163" s="5">
        <v>1</v>
      </c>
      <c r="J163" s="5">
        <v>1</v>
      </c>
      <c r="K163" s="20">
        <v>1</v>
      </c>
      <c r="L163" s="5">
        <v>1</v>
      </c>
      <c r="M163" s="20" t="s">
        <v>389</v>
      </c>
      <c r="N163" s="6">
        <v>4</v>
      </c>
      <c r="O163" s="6">
        <v>4</v>
      </c>
      <c r="P163" s="21">
        <f t="shared" si="60"/>
        <v>0.25</v>
      </c>
      <c r="Q163" s="5">
        <f t="shared" si="56"/>
        <v>2.75</v>
      </c>
      <c r="R163" s="5">
        <f t="shared" si="57"/>
        <v>5.5</v>
      </c>
      <c r="S163" s="22">
        <f t="shared" si="58"/>
        <v>8.25</v>
      </c>
      <c r="T163" s="22">
        <f t="shared" si="59"/>
        <v>11</v>
      </c>
      <c r="U163" s="23">
        <f t="shared" si="61"/>
        <v>2.75</v>
      </c>
      <c r="V163" s="31" t="s">
        <v>894</v>
      </c>
      <c r="W163" s="31" t="s">
        <v>895</v>
      </c>
      <c r="X163" s="31" t="s">
        <v>896</v>
      </c>
      <c r="Y163" s="31" t="s">
        <v>897</v>
      </c>
    </row>
    <row r="164" spans="2:25" ht="112.5" customHeight="1" thickBot="1" x14ac:dyDescent="0.25">
      <c r="B164" s="23" t="s">
        <v>385</v>
      </c>
      <c r="C164" s="19" t="s">
        <v>394</v>
      </c>
      <c r="D164" s="19" t="s">
        <v>395</v>
      </c>
      <c r="E164" s="5">
        <v>11</v>
      </c>
      <c r="F164" s="20" t="s">
        <v>22</v>
      </c>
      <c r="G164" s="5" t="s">
        <v>67</v>
      </c>
      <c r="H164" s="20">
        <v>1</v>
      </c>
      <c r="I164" s="5">
        <v>1</v>
      </c>
      <c r="J164" s="5">
        <v>1</v>
      </c>
      <c r="K164" s="20">
        <v>1</v>
      </c>
      <c r="L164" s="5">
        <v>1</v>
      </c>
      <c r="M164" s="20" t="s">
        <v>396</v>
      </c>
      <c r="N164" s="6">
        <v>36</v>
      </c>
      <c r="O164" s="6">
        <v>36</v>
      </c>
      <c r="P164" s="21">
        <f t="shared" si="60"/>
        <v>0.25</v>
      </c>
      <c r="Q164" s="5">
        <f t="shared" si="56"/>
        <v>2.75</v>
      </c>
      <c r="R164" s="5">
        <f t="shared" si="57"/>
        <v>5.5</v>
      </c>
      <c r="S164" s="22">
        <f t="shared" si="58"/>
        <v>8.25</v>
      </c>
      <c r="T164" s="22">
        <f t="shared" si="59"/>
        <v>11</v>
      </c>
      <c r="U164" s="23">
        <f t="shared" si="61"/>
        <v>2.75</v>
      </c>
      <c r="V164" s="31" t="s">
        <v>910</v>
      </c>
      <c r="W164" s="31" t="s">
        <v>911</v>
      </c>
      <c r="X164" s="31" t="s">
        <v>912</v>
      </c>
      <c r="Y164" s="31" t="s">
        <v>913</v>
      </c>
    </row>
    <row r="165" spans="2:25" ht="112.5" customHeight="1" thickBot="1" x14ac:dyDescent="0.25">
      <c r="B165" s="23" t="s">
        <v>385</v>
      </c>
      <c r="C165" s="19" t="s">
        <v>20</v>
      </c>
      <c r="D165" s="19" t="s">
        <v>397</v>
      </c>
      <c r="E165" s="5">
        <v>11</v>
      </c>
      <c r="F165" s="20" t="s">
        <v>22</v>
      </c>
      <c r="G165" s="5" t="s">
        <v>35</v>
      </c>
      <c r="H165" s="20">
        <v>1</v>
      </c>
      <c r="I165" s="5">
        <v>1</v>
      </c>
      <c r="J165" s="5">
        <v>1</v>
      </c>
      <c r="K165" s="20">
        <v>1</v>
      </c>
      <c r="L165" s="5">
        <v>1</v>
      </c>
      <c r="M165" s="20" t="s">
        <v>398</v>
      </c>
      <c r="N165" s="6">
        <v>1787</v>
      </c>
      <c r="O165" s="6">
        <v>1787</v>
      </c>
      <c r="P165" s="21">
        <f t="shared" si="60"/>
        <v>0.25</v>
      </c>
      <c r="Q165" s="5">
        <f t="shared" si="56"/>
        <v>2.75</v>
      </c>
      <c r="R165" s="5">
        <f t="shared" si="57"/>
        <v>5.5</v>
      </c>
      <c r="S165" s="22">
        <f t="shared" si="58"/>
        <v>8.25</v>
      </c>
      <c r="T165" s="22">
        <f t="shared" si="59"/>
        <v>11</v>
      </c>
      <c r="U165" s="23">
        <f t="shared" si="61"/>
        <v>2.75</v>
      </c>
      <c r="V165" s="31" t="s">
        <v>902</v>
      </c>
      <c r="W165" s="31" t="s">
        <v>903</v>
      </c>
      <c r="X165" s="31" t="s">
        <v>904</v>
      </c>
      <c r="Y165" s="31" t="s">
        <v>905</v>
      </c>
    </row>
    <row r="166" spans="2:25" ht="112.5" customHeight="1" thickBot="1" x14ac:dyDescent="0.25">
      <c r="B166" s="23" t="s">
        <v>385</v>
      </c>
      <c r="C166" s="24" t="s">
        <v>52</v>
      </c>
      <c r="D166" s="19" t="s">
        <v>399</v>
      </c>
      <c r="E166" s="5">
        <v>11</v>
      </c>
      <c r="F166" s="20" t="s">
        <v>22</v>
      </c>
      <c r="G166" s="5" t="s">
        <v>400</v>
      </c>
      <c r="H166" s="20">
        <v>1</v>
      </c>
      <c r="I166" s="5">
        <v>1</v>
      </c>
      <c r="J166" s="5">
        <v>1</v>
      </c>
      <c r="K166" s="20">
        <v>1</v>
      </c>
      <c r="L166" s="5">
        <v>1</v>
      </c>
      <c r="M166" s="20" t="s">
        <v>401</v>
      </c>
      <c r="N166" s="6">
        <v>103</v>
      </c>
      <c r="O166" s="6">
        <v>103</v>
      </c>
      <c r="P166" s="21">
        <f t="shared" si="60"/>
        <v>0.25</v>
      </c>
      <c r="Q166" s="5">
        <f t="shared" si="56"/>
        <v>2.75</v>
      </c>
      <c r="R166" s="5">
        <f t="shared" si="57"/>
        <v>5.5</v>
      </c>
      <c r="S166" s="22">
        <f t="shared" si="58"/>
        <v>8.25</v>
      </c>
      <c r="T166" s="22">
        <f t="shared" si="59"/>
        <v>11</v>
      </c>
      <c r="U166" s="23">
        <f t="shared" si="61"/>
        <v>2.75</v>
      </c>
      <c r="V166" s="31" t="s">
        <v>906</v>
      </c>
      <c r="W166" s="31" t="s">
        <v>907</v>
      </c>
      <c r="X166" s="31" t="s">
        <v>908</v>
      </c>
      <c r="Y166" s="31" t="s">
        <v>909</v>
      </c>
    </row>
    <row r="167" spans="2:25" ht="112.5" customHeight="1" thickBot="1" x14ac:dyDescent="0.25">
      <c r="B167" s="23" t="s">
        <v>385</v>
      </c>
      <c r="C167" s="24" t="s">
        <v>52</v>
      </c>
      <c r="D167" s="19" t="s">
        <v>402</v>
      </c>
      <c r="E167" s="5">
        <v>11</v>
      </c>
      <c r="F167" s="20" t="s">
        <v>22</v>
      </c>
      <c r="G167" s="5" t="s">
        <v>35</v>
      </c>
      <c r="H167" s="20">
        <v>1</v>
      </c>
      <c r="I167" s="5">
        <v>1</v>
      </c>
      <c r="J167" s="5">
        <v>1</v>
      </c>
      <c r="K167" s="20">
        <v>1</v>
      </c>
      <c r="L167" s="5">
        <v>1</v>
      </c>
      <c r="M167" s="20" t="s">
        <v>403</v>
      </c>
      <c r="N167" s="6">
        <v>13964</v>
      </c>
      <c r="O167" s="6">
        <v>13964</v>
      </c>
      <c r="P167" s="21">
        <f t="shared" si="60"/>
        <v>0.25</v>
      </c>
      <c r="Q167" s="5">
        <f t="shared" si="56"/>
        <v>2.75</v>
      </c>
      <c r="R167" s="5">
        <f t="shared" si="57"/>
        <v>5.5</v>
      </c>
      <c r="S167" s="22">
        <f t="shared" si="58"/>
        <v>8.25</v>
      </c>
      <c r="T167" s="22">
        <f t="shared" si="59"/>
        <v>11</v>
      </c>
      <c r="U167" s="23">
        <f t="shared" si="61"/>
        <v>2.75</v>
      </c>
      <c r="V167" s="31" t="s">
        <v>914</v>
      </c>
      <c r="W167" s="31" t="s">
        <v>915</v>
      </c>
      <c r="X167" s="31" t="s">
        <v>916</v>
      </c>
      <c r="Y167" s="31" t="s">
        <v>917</v>
      </c>
    </row>
    <row r="168" spans="2:25" ht="112.5" customHeight="1" thickBot="1" x14ac:dyDescent="0.25">
      <c r="B168" s="23" t="s">
        <v>404</v>
      </c>
      <c r="C168" s="24" t="s">
        <v>20</v>
      </c>
      <c r="D168" s="19" t="s">
        <v>405</v>
      </c>
      <c r="E168" s="5">
        <v>15</v>
      </c>
      <c r="F168" s="20" t="s">
        <v>22</v>
      </c>
      <c r="G168" s="5" t="s">
        <v>67</v>
      </c>
      <c r="H168" s="20">
        <v>1</v>
      </c>
      <c r="I168" s="5">
        <v>1</v>
      </c>
      <c r="J168" s="5">
        <v>1</v>
      </c>
      <c r="K168" s="20">
        <v>1</v>
      </c>
      <c r="L168" s="5">
        <v>1</v>
      </c>
      <c r="M168" s="20" t="s">
        <v>406</v>
      </c>
      <c r="N168" s="6">
        <v>1</v>
      </c>
      <c r="O168" s="6">
        <v>1</v>
      </c>
      <c r="P168" s="21">
        <f t="shared" si="60"/>
        <v>0.25</v>
      </c>
      <c r="Q168" s="5">
        <f t="shared" si="56"/>
        <v>3.75</v>
      </c>
      <c r="R168" s="5">
        <f t="shared" si="57"/>
        <v>7.5</v>
      </c>
      <c r="S168" s="22">
        <f t="shared" si="58"/>
        <v>11.25</v>
      </c>
      <c r="T168" s="22">
        <f t="shared" si="59"/>
        <v>15</v>
      </c>
      <c r="U168" s="23">
        <f t="shared" si="61"/>
        <v>3.75</v>
      </c>
      <c r="V168" s="31" t="s">
        <v>935</v>
      </c>
      <c r="W168" s="31" t="s">
        <v>936</v>
      </c>
      <c r="X168" s="31" t="s">
        <v>490</v>
      </c>
      <c r="Y168" s="31" t="s">
        <v>926</v>
      </c>
    </row>
    <row r="169" spans="2:25" ht="112.5" customHeight="1" thickBot="1" x14ac:dyDescent="0.25">
      <c r="B169" s="23" t="s">
        <v>404</v>
      </c>
      <c r="C169" s="24" t="s">
        <v>20</v>
      </c>
      <c r="D169" s="19" t="s">
        <v>407</v>
      </c>
      <c r="E169" s="5">
        <v>5</v>
      </c>
      <c r="F169" s="20" t="s">
        <v>22</v>
      </c>
      <c r="G169" s="5" t="s">
        <v>67</v>
      </c>
      <c r="H169" s="20">
        <v>1</v>
      </c>
      <c r="I169" s="5">
        <v>1</v>
      </c>
      <c r="J169" s="5">
        <v>1</v>
      </c>
      <c r="K169" s="20">
        <v>1</v>
      </c>
      <c r="L169" s="5">
        <v>1</v>
      </c>
      <c r="M169" s="20" t="s">
        <v>408</v>
      </c>
      <c r="N169" s="6">
        <v>1</v>
      </c>
      <c r="O169" s="6">
        <v>1</v>
      </c>
      <c r="P169" s="21">
        <f t="shared" si="60"/>
        <v>0.25</v>
      </c>
      <c r="Q169" s="5">
        <f t="shared" si="56"/>
        <v>1.25</v>
      </c>
      <c r="R169" s="5">
        <f t="shared" si="57"/>
        <v>2.5</v>
      </c>
      <c r="S169" s="22">
        <f t="shared" si="58"/>
        <v>3.75</v>
      </c>
      <c r="T169" s="22">
        <f t="shared" si="59"/>
        <v>5</v>
      </c>
      <c r="U169" s="23">
        <f t="shared" si="61"/>
        <v>1.25</v>
      </c>
      <c r="V169" s="31" t="s">
        <v>947</v>
      </c>
      <c r="W169" s="31" t="s">
        <v>948</v>
      </c>
      <c r="X169" s="31" t="s">
        <v>949</v>
      </c>
      <c r="Y169" s="31" t="s">
        <v>950</v>
      </c>
    </row>
    <row r="170" spans="2:25" ht="112.5" customHeight="1" thickBot="1" x14ac:dyDescent="0.25">
      <c r="B170" s="23" t="s">
        <v>404</v>
      </c>
      <c r="C170" s="19" t="s">
        <v>394</v>
      </c>
      <c r="D170" s="19" t="s">
        <v>409</v>
      </c>
      <c r="E170" s="5">
        <v>5</v>
      </c>
      <c r="F170" s="20" t="s">
        <v>22</v>
      </c>
      <c r="G170" s="5" t="s">
        <v>67</v>
      </c>
      <c r="H170" s="20">
        <v>1</v>
      </c>
      <c r="I170" s="5">
        <v>1</v>
      </c>
      <c r="J170" s="5">
        <v>1</v>
      </c>
      <c r="K170" s="20">
        <v>1</v>
      </c>
      <c r="L170" s="5">
        <v>1</v>
      </c>
      <c r="M170" s="20" t="s">
        <v>410</v>
      </c>
      <c r="N170" s="6">
        <v>1</v>
      </c>
      <c r="O170" s="6">
        <v>1</v>
      </c>
      <c r="P170" s="21">
        <f t="shared" si="60"/>
        <v>0.25</v>
      </c>
      <c r="Q170" s="5">
        <f t="shared" si="56"/>
        <v>1.25</v>
      </c>
      <c r="R170" s="5">
        <f t="shared" si="57"/>
        <v>2.5</v>
      </c>
      <c r="S170" s="22">
        <f t="shared" si="58"/>
        <v>3.75</v>
      </c>
      <c r="T170" s="22">
        <f t="shared" si="59"/>
        <v>5</v>
      </c>
      <c r="U170" s="23">
        <f t="shared" si="61"/>
        <v>1.25</v>
      </c>
      <c r="V170" s="31" t="s">
        <v>927</v>
      </c>
      <c r="W170" s="31" t="s">
        <v>928</v>
      </c>
      <c r="X170" s="31" t="s">
        <v>929</v>
      </c>
      <c r="Y170" s="31" t="s">
        <v>930</v>
      </c>
    </row>
    <row r="171" spans="2:25" ht="112.5" customHeight="1" thickBot="1" x14ac:dyDescent="0.25">
      <c r="B171" s="23" t="s">
        <v>404</v>
      </c>
      <c r="C171" s="19" t="s">
        <v>109</v>
      </c>
      <c r="D171" s="19" t="s">
        <v>411</v>
      </c>
      <c r="E171" s="5">
        <v>5</v>
      </c>
      <c r="F171" s="20" t="s">
        <v>22</v>
      </c>
      <c r="G171" s="5" t="s">
        <v>67</v>
      </c>
      <c r="H171" s="20">
        <v>1</v>
      </c>
      <c r="I171" s="5">
        <v>1</v>
      </c>
      <c r="J171" s="5">
        <v>1</v>
      </c>
      <c r="K171" s="20">
        <v>1</v>
      </c>
      <c r="L171" s="5">
        <v>1</v>
      </c>
      <c r="M171" s="20" t="s">
        <v>410</v>
      </c>
      <c r="N171" s="6">
        <v>1</v>
      </c>
      <c r="O171" s="6">
        <v>1</v>
      </c>
      <c r="P171" s="21">
        <f t="shared" si="60"/>
        <v>0.25</v>
      </c>
      <c r="Q171" s="5">
        <f t="shared" si="56"/>
        <v>1.25</v>
      </c>
      <c r="R171" s="5">
        <f t="shared" si="57"/>
        <v>2.5</v>
      </c>
      <c r="S171" s="22">
        <f t="shared" si="58"/>
        <v>3.75</v>
      </c>
      <c r="T171" s="22">
        <f t="shared" si="59"/>
        <v>5</v>
      </c>
      <c r="U171" s="23">
        <f t="shared" si="61"/>
        <v>1.25</v>
      </c>
      <c r="V171" s="31" t="s">
        <v>931</v>
      </c>
      <c r="W171" s="31" t="s">
        <v>932</v>
      </c>
      <c r="X171" s="31" t="s">
        <v>933</v>
      </c>
      <c r="Y171" s="31" t="s">
        <v>934</v>
      </c>
    </row>
    <row r="172" spans="2:25" ht="112.5" customHeight="1" thickBot="1" x14ac:dyDescent="0.25">
      <c r="B172" s="23" t="s">
        <v>404</v>
      </c>
      <c r="C172" s="19" t="s">
        <v>37</v>
      </c>
      <c r="D172" s="19" t="s">
        <v>412</v>
      </c>
      <c r="E172" s="5">
        <v>15</v>
      </c>
      <c r="F172" s="20" t="s">
        <v>22</v>
      </c>
      <c r="G172" s="5" t="s">
        <v>67</v>
      </c>
      <c r="H172" s="20">
        <v>1</v>
      </c>
      <c r="I172" s="5">
        <v>1</v>
      </c>
      <c r="J172" s="5">
        <v>1</v>
      </c>
      <c r="K172" s="20">
        <v>1</v>
      </c>
      <c r="L172" s="5">
        <v>1</v>
      </c>
      <c r="M172" s="20" t="s">
        <v>413</v>
      </c>
      <c r="N172" s="6">
        <v>1</v>
      </c>
      <c r="O172" s="6">
        <v>1</v>
      </c>
      <c r="P172" s="21">
        <f t="shared" si="60"/>
        <v>0.25</v>
      </c>
      <c r="Q172" s="5">
        <f t="shared" si="56"/>
        <v>3.75</v>
      </c>
      <c r="R172" s="5">
        <f t="shared" si="57"/>
        <v>7.5</v>
      </c>
      <c r="S172" s="22">
        <f t="shared" si="58"/>
        <v>11.25</v>
      </c>
      <c r="T172" s="22">
        <f t="shared" si="59"/>
        <v>15</v>
      </c>
      <c r="U172" s="23">
        <f t="shared" si="61"/>
        <v>3.75</v>
      </c>
      <c r="V172" s="31" t="s">
        <v>940</v>
      </c>
      <c r="W172" s="31" t="s">
        <v>941</v>
      </c>
      <c r="X172" s="31" t="s">
        <v>942</v>
      </c>
      <c r="Y172" s="31" t="s">
        <v>943</v>
      </c>
    </row>
    <row r="173" spans="2:25" ht="112.5" customHeight="1" thickBot="1" x14ac:dyDescent="0.25">
      <c r="B173" s="23" t="s">
        <v>404</v>
      </c>
      <c r="C173" s="19" t="s">
        <v>28</v>
      </c>
      <c r="D173" s="19" t="s">
        <v>414</v>
      </c>
      <c r="E173" s="5">
        <v>5</v>
      </c>
      <c r="F173" s="20" t="s">
        <v>22</v>
      </c>
      <c r="G173" s="5" t="s">
        <v>67</v>
      </c>
      <c r="H173" s="20">
        <v>1</v>
      </c>
      <c r="I173" s="5">
        <v>1</v>
      </c>
      <c r="J173" s="5">
        <v>1</v>
      </c>
      <c r="K173" s="20">
        <v>1</v>
      </c>
      <c r="L173" s="5">
        <v>1</v>
      </c>
      <c r="M173" s="20" t="s">
        <v>415</v>
      </c>
      <c r="N173" s="7">
        <v>0</v>
      </c>
      <c r="O173" s="7">
        <v>0</v>
      </c>
      <c r="P173" s="21">
        <v>0.25</v>
      </c>
      <c r="Q173" s="5">
        <f t="shared" si="56"/>
        <v>1.25</v>
      </c>
      <c r="R173" s="5">
        <f t="shared" si="57"/>
        <v>2.5</v>
      </c>
      <c r="S173" s="22">
        <f t="shared" si="58"/>
        <v>3.75</v>
      </c>
      <c r="T173" s="22">
        <f t="shared" si="59"/>
        <v>5</v>
      </c>
      <c r="U173" s="23" t="e">
        <f t="shared" si="61"/>
        <v>#DIV/0!</v>
      </c>
      <c r="V173" s="31" t="s">
        <v>944</v>
      </c>
      <c r="W173" s="31" t="s">
        <v>944</v>
      </c>
      <c r="X173" s="31" t="s">
        <v>944</v>
      </c>
      <c r="Y173" s="31" t="s">
        <v>944</v>
      </c>
    </row>
    <row r="174" spans="2:25" ht="112.5" customHeight="1" thickBot="1" x14ac:dyDescent="0.25">
      <c r="B174" s="23" t="s">
        <v>404</v>
      </c>
      <c r="C174" s="19" t="s">
        <v>184</v>
      </c>
      <c r="D174" s="19" t="s">
        <v>416</v>
      </c>
      <c r="E174" s="5">
        <v>5</v>
      </c>
      <c r="F174" s="20" t="s">
        <v>22</v>
      </c>
      <c r="G174" s="5" t="s">
        <v>67</v>
      </c>
      <c r="H174" s="20">
        <v>1</v>
      </c>
      <c r="I174" s="5">
        <v>1</v>
      </c>
      <c r="J174" s="5">
        <v>1</v>
      </c>
      <c r="K174" s="20">
        <v>1</v>
      </c>
      <c r="L174" s="5">
        <v>1</v>
      </c>
      <c r="M174" s="20" t="s">
        <v>410</v>
      </c>
      <c r="N174" s="7">
        <v>0</v>
      </c>
      <c r="O174" s="7">
        <v>0</v>
      </c>
      <c r="P174" s="21">
        <v>0.25</v>
      </c>
      <c r="Q174" s="5">
        <f t="shared" si="56"/>
        <v>1.25</v>
      </c>
      <c r="R174" s="5">
        <f t="shared" si="57"/>
        <v>2.5</v>
      </c>
      <c r="S174" s="22">
        <f t="shared" si="58"/>
        <v>3.75</v>
      </c>
      <c r="T174" s="22">
        <f t="shared" si="59"/>
        <v>5</v>
      </c>
      <c r="U174" s="23" t="e">
        <f t="shared" si="61"/>
        <v>#DIV/0!</v>
      </c>
      <c r="V174" s="31" t="s">
        <v>944</v>
      </c>
      <c r="W174" s="31" t="s">
        <v>944</v>
      </c>
      <c r="X174" s="31" t="s">
        <v>944</v>
      </c>
      <c r="Y174" s="31" t="s">
        <v>944</v>
      </c>
    </row>
    <row r="175" spans="2:25" ht="112.5" customHeight="1" thickBot="1" x14ac:dyDescent="0.25">
      <c r="B175" s="23" t="s">
        <v>404</v>
      </c>
      <c r="C175" s="19" t="s">
        <v>25</v>
      </c>
      <c r="D175" s="19" t="s">
        <v>417</v>
      </c>
      <c r="E175" s="5">
        <v>5</v>
      </c>
      <c r="F175" s="20" t="s">
        <v>22</v>
      </c>
      <c r="G175" s="5" t="s">
        <v>67</v>
      </c>
      <c r="H175" s="20">
        <v>1</v>
      </c>
      <c r="I175" s="5">
        <v>1</v>
      </c>
      <c r="J175" s="5">
        <v>1</v>
      </c>
      <c r="K175" s="20">
        <v>1</v>
      </c>
      <c r="L175" s="5">
        <v>1</v>
      </c>
      <c r="M175" s="20" t="s">
        <v>410</v>
      </c>
      <c r="N175" s="6">
        <v>1</v>
      </c>
      <c r="O175" s="6">
        <v>1</v>
      </c>
      <c r="P175" s="21">
        <f t="shared" si="60"/>
        <v>0.25</v>
      </c>
      <c r="Q175" s="5">
        <f t="shared" si="56"/>
        <v>1.25</v>
      </c>
      <c r="R175" s="5">
        <f t="shared" si="57"/>
        <v>2.5</v>
      </c>
      <c r="S175" s="22">
        <f t="shared" si="58"/>
        <v>3.75</v>
      </c>
      <c r="T175" s="22">
        <f t="shared" si="59"/>
        <v>5</v>
      </c>
      <c r="U175" s="23">
        <f t="shared" si="61"/>
        <v>1.25</v>
      </c>
      <c r="V175" s="31" t="s">
        <v>937</v>
      </c>
      <c r="W175" s="31" t="s">
        <v>937</v>
      </c>
      <c r="X175" s="31" t="s">
        <v>938</v>
      </c>
      <c r="Y175" s="31" t="s">
        <v>939</v>
      </c>
    </row>
    <row r="176" spans="2:25" ht="112.5" customHeight="1" thickBot="1" x14ac:dyDescent="0.25">
      <c r="B176" s="23" t="s">
        <v>404</v>
      </c>
      <c r="C176" s="19" t="s">
        <v>33</v>
      </c>
      <c r="D176" s="19" t="s">
        <v>418</v>
      </c>
      <c r="E176" s="5">
        <v>15</v>
      </c>
      <c r="F176" s="20" t="s">
        <v>22</v>
      </c>
      <c r="G176" s="5" t="s">
        <v>419</v>
      </c>
      <c r="H176" s="20">
        <v>1</v>
      </c>
      <c r="I176" s="5">
        <v>1</v>
      </c>
      <c r="J176" s="5">
        <v>1</v>
      </c>
      <c r="K176" s="20">
        <v>1</v>
      </c>
      <c r="L176" s="5">
        <v>1</v>
      </c>
      <c r="M176" s="20" t="s">
        <v>420</v>
      </c>
      <c r="N176" s="6">
        <v>1</v>
      </c>
      <c r="O176" s="6">
        <v>1</v>
      </c>
      <c r="P176" s="21">
        <f t="shared" si="60"/>
        <v>0.25</v>
      </c>
      <c r="Q176" s="5">
        <f t="shared" si="56"/>
        <v>3.75</v>
      </c>
      <c r="R176" s="5">
        <f t="shared" si="57"/>
        <v>7.5</v>
      </c>
      <c r="S176" s="22">
        <f t="shared" si="58"/>
        <v>11.25</v>
      </c>
      <c r="T176" s="22">
        <f t="shared" si="59"/>
        <v>15</v>
      </c>
      <c r="U176" s="23">
        <f t="shared" si="61"/>
        <v>3.75</v>
      </c>
      <c r="V176" s="31" t="s">
        <v>945</v>
      </c>
      <c r="W176" s="31" t="s">
        <v>946</v>
      </c>
      <c r="X176" s="31" t="s">
        <v>490</v>
      </c>
      <c r="Y176" s="31" t="s">
        <v>926</v>
      </c>
    </row>
    <row r="177" spans="2:25" ht="112.5" customHeight="1" thickBot="1" x14ac:dyDescent="0.25">
      <c r="B177" s="23" t="s">
        <v>404</v>
      </c>
      <c r="C177" s="19" t="s">
        <v>56</v>
      </c>
      <c r="D177" s="19" t="s">
        <v>421</v>
      </c>
      <c r="E177" s="5">
        <v>25</v>
      </c>
      <c r="F177" s="20" t="s">
        <v>22</v>
      </c>
      <c r="G177" s="5" t="s">
        <v>35</v>
      </c>
      <c r="H177" s="20">
        <v>1</v>
      </c>
      <c r="I177" s="5">
        <v>1</v>
      </c>
      <c r="J177" s="5">
        <v>1</v>
      </c>
      <c r="K177" s="20">
        <v>1</v>
      </c>
      <c r="L177" s="5">
        <v>1</v>
      </c>
      <c r="M177" s="20" t="s">
        <v>422</v>
      </c>
      <c r="N177" s="6">
        <v>1</v>
      </c>
      <c r="O177" s="6">
        <v>1</v>
      </c>
      <c r="P177" s="21">
        <f t="shared" si="60"/>
        <v>0.25</v>
      </c>
      <c r="Q177" s="5">
        <f t="shared" si="56"/>
        <v>6.25</v>
      </c>
      <c r="R177" s="5">
        <f t="shared" si="57"/>
        <v>12.5</v>
      </c>
      <c r="S177" s="22">
        <f t="shared" si="58"/>
        <v>18.75</v>
      </c>
      <c r="T177" s="22">
        <f t="shared" si="59"/>
        <v>25</v>
      </c>
      <c r="U177" s="23">
        <f t="shared" si="61"/>
        <v>6.25</v>
      </c>
      <c r="V177" s="31" t="s">
        <v>924</v>
      </c>
      <c r="W177" s="31" t="s">
        <v>925</v>
      </c>
      <c r="X177" s="31" t="s">
        <v>490</v>
      </c>
      <c r="Y177" s="31" t="s">
        <v>926</v>
      </c>
    </row>
    <row r="178" spans="2:25" x14ac:dyDescent="0.2"/>
    <row r="179" spans="2:25" ht="38.25" customHeight="1" x14ac:dyDescent="0.2">
      <c r="B179" s="29" t="s">
        <v>963</v>
      </c>
      <c r="C179" s="42" t="s">
        <v>964</v>
      </c>
      <c r="D179" s="42"/>
      <c r="E179" s="42"/>
      <c r="F179" s="42"/>
      <c r="G179" s="42"/>
      <c r="H179" s="42"/>
    </row>
  </sheetData>
  <autoFilter ref="B5:U177"/>
  <mergeCells count="8">
    <mergeCell ref="B1:W2"/>
    <mergeCell ref="X1:Y2"/>
    <mergeCell ref="C179:H179"/>
    <mergeCell ref="G4:H4"/>
    <mergeCell ref="I4:L4"/>
    <mergeCell ref="Q4:T4"/>
    <mergeCell ref="N4:P4"/>
    <mergeCell ref="B3:Y3"/>
  </mergeCells>
  <phoneticPr fontId="4" type="noConversion"/>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DE3E71-C9FF-4617-9BDF-D9DFD2410AFA}"/>
</file>

<file path=customXml/itemProps2.xml><?xml version="1.0" encoding="utf-8"?>
<ds:datastoreItem xmlns:ds="http://schemas.openxmlformats.org/officeDocument/2006/customXml" ds:itemID="{57E66D23-E820-4BD3-B23C-9BC7C5A24958}"/>
</file>

<file path=customXml/itemProps3.xml><?xml version="1.0" encoding="utf-8"?>
<ds:datastoreItem xmlns:ds="http://schemas.openxmlformats.org/officeDocument/2006/customXml" ds:itemID="{BB3AEA54-F33F-4100-9B03-1860C25578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Nivel Local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Junco Rodriguez</dc:creator>
  <cp:lastModifiedBy>JOSE RICARDO GUALTEROS UVA</cp:lastModifiedBy>
  <dcterms:created xsi:type="dcterms:W3CDTF">2020-04-24T20:45:04Z</dcterms:created>
  <dcterms:modified xsi:type="dcterms:W3CDTF">2020-04-28T19:16:25Z</dcterms:modified>
</cp:coreProperties>
</file>