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style1.xml" ContentType="application/vnd.ms-office.chartstyle+xml"/>
  <Override PartName="/xl/charts/colors1.xml" ContentType="application/vnd.ms-office.chartcolorstyl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gualteros\OneDrive - Secretaria de Educación Distrital\oap\portal web\POA\2020\1-seguimiento_1\"/>
    </mc:Choice>
  </mc:AlternateContent>
  <bookViews>
    <workbookView xWindow="-120" yWindow="-120" windowWidth="29040" windowHeight="15840" firstSheet="2" activeTab="2"/>
  </bookViews>
  <sheets>
    <sheet name="TABLA ORGANIZADA" sheetId="5" state="hidden" r:id="rId1"/>
    <sheet name="GRAFICA" sheetId="4" state="hidden" r:id="rId2"/>
    <sheet name="POA NIVEL CENTRAL" sheetId="1" r:id="rId3"/>
  </sheets>
  <definedNames>
    <definedName name="_xlnm._FilterDatabase" localSheetId="2" hidden="1">'POA NIVEL CENTRAL'!$A$5:$X$257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55" i="1" l="1"/>
  <c r="T84" i="1" l="1"/>
  <c r="P81" i="1"/>
  <c r="Q81" i="1"/>
  <c r="R81" i="1"/>
  <c r="S81" i="1"/>
  <c r="T81" i="1"/>
  <c r="X81" i="1" l="1"/>
  <c r="T39" i="1"/>
  <c r="P39" i="1"/>
  <c r="T50" i="1"/>
  <c r="T36" i="1"/>
  <c r="T142" i="1" l="1"/>
  <c r="T173" i="1"/>
  <c r="T171" i="1"/>
  <c r="T170" i="1"/>
  <c r="T135" i="1"/>
  <c r="T118" i="1"/>
  <c r="T116" i="1"/>
  <c r="T113" i="1"/>
  <c r="T99" i="1"/>
  <c r="T97" i="1"/>
  <c r="T96" i="1"/>
  <c r="T95" i="1"/>
  <c r="T90" i="1"/>
  <c r="T55" i="1"/>
  <c r="T48" i="1"/>
  <c r="T14" i="1"/>
  <c r="T9" i="1"/>
  <c r="T8" i="1"/>
  <c r="S173" i="1"/>
  <c r="R173" i="1"/>
  <c r="Q173" i="1"/>
  <c r="P173" i="1"/>
  <c r="S171" i="1"/>
  <c r="R171" i="1"/>
  <c r="Q171" i="1"/>
  <c r="P171" i="1"/>
  <c r="S170" i="1"/>
  <c r="R170" i="1"/>
  <c r="Q170" i="1"/>
  <c r="P170" i="1"/>
  <c r="S135" i="1"/>
  <c r="R135" i="1"/>
  <c r="Q135" i="1"/>
  <c r="P135" i="1"/>
  <c r="S118" i="1"/>
  <c r="R118" i="1"/>
  <c r="Q118" i="1"/>
  <c r="P118" i="1"/>
  <c r="S116" i="1"/>
  <c r="R116" i="1"/>
  <c r="Q116" i="1"/>
  <c r="P116" i="1"/>
  <c r="S113" i="1"/>
  <c r="R113" i="1"/>
  <c r="Q113" i="1"/>
  <c r="P113" i="1"/>
  <c r="S99" i="1"/>
  <c r="R99" i="1"/>
  <c r="Q99" i="1"/>
  <c r="P99" i="1"/>
  <c r="S97" i="1"/>
  <c r="R97" i="1"/>
  <c r="Q97" i="1"/>
  <c r="P97" i="1"/>
  <c r="S96" i="1"/>
  <c r="R96" i="1"/>
  <c r="Q96" i="1"/>
  <c r="P96" i="1"/>
  <c r="S95" i="1"/>
  <c r="R95" i="1"/>
  <c r="Q95" i="1"/>
  <c r="P95" i="1"/>
  <c r="S90" i="1"/>
  <c r="R90" i="1"/>
  <c r="Q90" i="1"/>
  <c r="P90" i="1"/>
  <c r="S55" i="1"/>
  <c r="R55" i="1"/>
  <c r="Q55" i="1"/>
  <c r="P55" i="1"/>
  <c r="S48" i="1"/>
  <c r="R48" i="1"/>
  <c r="Q48" i="1"/>
  <c r="P48" i="1"/>
  <c r="S14" i="1"/>
  <c r="R14" i="1"/>
  <c r="Q14" i="1"/>
  <c r="P14" i="1"/>
  <c r="S9" i="1"/>
  <c r="R9" i="1"/>
  <c r="Q9" i="1"/>
  <c r="P9" i="1"/>
  <c r="S8" i="1"/>
  <c r="R8" i="1"/>
  <c r="Q8" i="1"/>
  <c r="P8" i="1"/>
  <c r="T256" i="1"/>
  <c r="T255" i="1"/>
  <c r="T252" i="1"/>
  <c r="T250" i="1"/>
  <c r="T246" i="1"/>
  <c r="T245" i="1"/>
  <c r="T243" i="1"/>
  <c r="T241" i="1"/>
  <c r="T238" i="1"/>
  <c r="T237" i="1"/>
  <c r="T236" i="1"/>
  <c r="T232" i="1"/>
  <c r="T231" i="1"/>
  <c r="T230" i="1"/>
  <c r="T228" i="1"/>
  <c r="T227" i="1"/>
  <c r="T224" i="1"/>
  <c r="T222" i="1"/>
  <c r="T216" i="1"/>
  <c r="T211" i="1"/>
  <c r="T210" i="1"/>
  <c r="T209" i="1"/>
  <c r="T208" i="1"/>
  <c r="T207" i="1"/>
  <c r="T206" i="1"/>
  <c r="T205" i="1"/>
  <c r="T204" i="1"/>
  <c r="T203" i="1"/>
  <c r="T202" i="1"/>
  <c r="T201" i="1"/>
  <c r="T200" i="1"/>
  <c r="T199" i="1"/>
  <c r="T196" i="1"/>
  <c r="T195" i="1"/>
  <c r="T194" i="1"/>
  <c r="T192" i="1"/>
  <c r="T187" i="1"/>
  <c r="T186" i="1"/>
  <c r="T185" i="1"/>
  <c r="T184" i="1"/>
  <c r="T183" i="1"/>
  <c r="T182" i="1"/>
  <c r="T181" i="1"/>
  <c r="T180" i="1"/>
  <c r="T179" i="1"/>
  <c r="T178" i="1"/>
  <c r="T177" i="1"/>
  <c r="T176" i="1"/>
  <c r="T175" i="1"/>
  <c r="T174" i="1"/>
  <c r="T172" i="1"/>
  <c r="T168" i="1"/>
  <c r="T157" i="1"/>
  <c r="T156" i="1"/>
  <c r="T152" i="1"/>
  <c r="T150" i="1"/>
  <c r="T149" i="1"/>
  <c r="T146" i="1"/>
  <c r="T145" i="1"/>
  <c r="T144" i="1"/>
  <c r="T141" i="1"/>
  <c r="T140" i="1"/>
  <c r="T125" i="1"/>
  <c r="T124" i="1"/>
  <c r="T123" i="1"/>
  <c r="T117" i="1"/>
  <c r="T115" i="1"/>
  <c r="T114" i="1"/>
  <c r="T112" i="1"/>
  <c r="T109" i="1"/>
  <c r="T105" i="1"/>
  <c r="T104" i="1"/>
  <c r="T103" i="1"/>
  <c r="T98" i="1"/>
  <c r="T79" i="1"/>
  <c r="T72" i="1"/>
  <c r="T71" i="1"/>
  <c r="T66" i="1"/>
  <c r="T65" i="1"/>
  <c r="T64" i="1"/>
  <c r="T63" i="1"/>
  <c r="T62" i="1"/>
  <c r="T61" i="1"/>
  <c r="T60" i="1"/>
  <c r="T59" i="1"/>
  <c r="T58" i="1"/>
  <c r="T57" i="1"/>
  <c r="T56" i="1"/>
  <c r="T54" i="1"/>
  <c r="T53" i="1"/>
  <c r="T52" i="1"/>
  <c r="T51" i="1"/>
  <c r="T47" i="1"/>
  <c r="T44" i="1"/>
  <c r="T43" i="1"/>
  <c r="T42" i="1"/>
  <c r="T40" i="1"/>
  <c r="T38" i="1"/>
  <c r="T37" i="1"/>
  <c r="T35" i="1"/>
  <c r="T34" i="1"/>
  <c r="T33" i="1"/>
  <c r="T32" i="1"/>
  <c r="T31" i="1"/>
  <c r="T29" i="1"/>
  <c r="T28" i="1"/>
  <c r="T27" i="1"/>
  <c r="T26" i="1"/>
  <c r="T24" i="1"/>
  <c r="T23" i="1"/>
  <c r="T22" i="1"/>
  <c r="T18" i="1"/>
  <c r="T17" i="1"/>
  <c r="T12" i="1"/>
  <c r="S256" i="1"/>
  <c r="R256" i="1"/>
  <c r="Q256" i="1"/>
  <c r="P256" i="1"/>
  <c r="S255" i="1"/>
  <c r="R255" i="1"/>
  <c r="Q255" i="1"/>
  <c r="P255" i="1"/>
  <c r="S252" i="1"/>
  <c r="R252" i="1"/>
  <c r="Q252" i="1"/>
  <c r="P252" i="1"/>
  <c r="S250" i="1"/>
  <c r="R250" i="1"/>
  <c r="Q250" i="1"/>
  <c r="P250" i="1"/>
  <c r="S246" i="1"/>
  <c r="R246" i="1"/>
  <c r="Q246" i="1"/>
  <c r="P246" i="1"/>
  <c r="S245" i="1"/>
  <c r="R245" i="1"/>
  <c r="Q245" i="1"/>
  <c r="P245" i="1"/>
  <c r="S243" i="1"/>
  <c r="R243" i="1"/>
  <c r="Q243" i="1"/>
  <c r="P243" i="1"/>
  <c r="S241" i="1"/>
  <c r="R241" i="1"/>
  <c r="Q241" i="1"/>
  <c r="P241" i="1"/>
  <c r="S238" i="1"/>
  <c r="R238" i="1"/>
  <c r="Q238" i="1"/>
  <c r="P238" i="1"/>
  <c r="S237" i="1"/>
  <c r="R237" i="1"/>
  <c r="Q237" i="1"/>
  <c r="P237" i="1"/>
  <c r="S236" i="1"/>
  <c r="R236" i="1"/>
  <c r="Q236" i="1"/>
  <c r="P236" i="1"/>
  <c r="S232" i="1"/>
  <c r="R232" i="1"/>
  <c r="Q232" i="1"/>
  <c r="P232" i="1"/>
  <c r="S231" i="1"/>
  <c r="R231" i="1"/>
  <c r="Q231" i="1"/>
  <c r="P231" i="1"/>
  <c r="S230" i="1"/>
  <c r="R230" i="1"/>
  <c r="Q230" i="1"/>
  <c r="P230" i="1"/>
  <c r="S228" i="1"/>
  <c r="R228" i="1"/>
  <c r="Q228" i="1"/>
  <c r="P228" i="1"/>
  <c r="S227" i="1"/>
  <c r="R227" i="1"/>
  <c r="Q227" i="1"/>
  <c r="P227" i="1"/>
  <c r="S224" i="1"/>
  <c r="R224" i="1"/>
  <c r="Q224" i="1"/>
  <c r="P224" i="1"/>
  <c r="S222" i="1"/>
  <c r="R222" i="1"/>
  <c r="Q222" i="1"/>
  <c r="P222" i="1"/>
  <c r="S216" i="1"/>
  <c r="R216" i="1"/>
  <c r="Q216" i="1"/>
  <c r="P216" i="1"/>
  <c r="S211" i="1"/>
  <c r="R211" i="1"/>
  <c r="Q211" i="1"/>
  <c r="P211" i="1"/>
  <c r="S210" i="1"/>
  <c r="R210" i="1"/>
  <c r="Q210" i="1"/>
  <c r="P210" i="1"/>
  <c r="S209" i="1"/>
  <c r="R209" i="1"/>
  <c r="Q209" i="1"/>
  <c r="P209" i="1"/>
  <c r="S208" i="1"/>
  <c r="R208" i="1"/>
  <c r="Q208" i="1"/>
  <c r="P208" i="1"/>
  <c r="S207" i="1"/>
  <c r="R207" i="1"/>
  <c r="Q207" i="1"/>
  <c r="P207" i="1"/>
  <c r="S206" i="1"/>
  <c r="R206" i="1"/>
  <c r="Q206" i="1"/>
  <c r="P206" i="1"/>
  <c r="S205" i="1"/>
  <c r="R205" i="1"/>
  <c r="Q205" i="1"/>
  <c r="P205" i="1"/>
  <c r="S204" i="1"/>
  <c r="R204" i="1"/>
  <c r="Q204" i="1"/>
  <c r="P204" i="1"/>
  <c r="S203" i="1"/>
  <c r="R203" i="1"/>
  <c r="Q203" i="1"/>
  <c r="P203" i="1"/>
  <c r="S202" i="1"/>
  <c r="R202" i="1"/>
  <c r="Q202" i="1"/>
  <c r="P202" i="1"/>
  <c r="S201" i="1"/>
  <c r="R201" i="1"/>
  <c r="Q201" i="1"/>
  <c r="P201" i="1"/>
  <c r="S200" i="1"/>
  <c r="R200" i="1"/>
  <c r="Q200" i="1"/>
  <c r="P200" i="1"/>
  <c r="S199" i="1"/>
  <c r="R199" i="1"/>
  <c r="Q199" i="1"/>
  <c r="P199" i="1"/>
  <c r="S196" i="1"/>
  <c r="R196" i="1"/>
  <c r="Q196" i="1"/>
  <c r="P196" i="1"/>
  <c r="S195" i="1"/>
  <c r="R195" i="1"/>
  <c r="Q195" i="1"/>
  <c r="P195" i="1"/>
  <c r="S194" i="1"/>
  <c r="R194" i="1"/>
  <c r="Q194" i="1"/>
  <c r="P194" i="1"/>
  <c r="S192" i="1"/>
  <c r="R192" i="1"/>
  <c r="Q192" i="1"/>
  <c r="P192" i="1"/>
  <c r="S187" i="1"/>
  <c r="R187" i="1"/>
  <c r="Q187" i="1"/>
  <c r="P187" i="1"/>
  <c r="S186" i="1"/>
  <c r="R186" i="1"/>
  <c r="Q186" i="1"/>
  <c r="P186" i="1"/>
  <c r="S185" i="1"/>
  <c r="R185" i="1"/>
  <c r="Q185" i="1"/>
  <c r="P185" i="1"/>
  <c r="S184" i="1"/>
  <c r="R184" i="1"/>
  <c r="Q184" i="1"/>
  <c r="P184" i="1"/>
  <c r="S183" i="1"/>
  <c r="R183" i="1"/>
  <c r="Q183" i="1"/>
  <c r="P183" i="1"/>
  <c r="S182" i="1"/>
  <c r="R182" i="1"/>
  <c r="Q182" i="1"/>
  <c r="P182" i="1"/>
  <c r="S181" i="1"/>
  <c r="R181" i="1"/>
  <c r="Q181" i="1"/>
  <c r="P181" i="1"/>
  <c r="S180" i="1"/>
  <c r="R180" i="1"/>
  <c r="Q180" i="1"/>
  <c r="P180" i="1"/>
  <c r="S179" i="1"/>
  <c r="R179" i="1"/>
  <c r="Q179" i="1"/>
  <c r="P179" i="1"/>
  <c r="S178" i="1"/>
  <c r="R178" i="1"/>
  <c r="Q178" i="1"/>
  <c r="P178" i="1"/>
  <c r="S177" i="1"/>
  <c r="R177" i="1"/>
  <c r="Q177" i="1"/>
  <c r="P177" i="1"/>
  <c r="S176" i="1"/>
  <c r="R176" i="1"/>
  <c r="Q176" i="1"/>
  <c r="P176" i="1"/>
  <c r="S175" i="1"/>
  <c r="R175" i="1"/>
  <c r="Q175" i="1"/>
  <c r="P175" i="1"/>
  <c r="S174" i="1"/>
  <c r="R174" i="1"/>
  <c r="Q174" i="1"/>
  <c r="P174" i="1"/>
  <c r="S172" i="1"/>
  <c r="R172" i="1"/>
  <c r="Q172" i="1"/>
  <c r="P172" i="1"/>
  <c r="S168" i="1"/>
  <c r="R168" i="1"/>
  <c r="Q168" i="1"/>
  <c r="P168" i="1"/>
  <c r="S157" i="1"/>
  <c r="R157" i="1"/>
  <c r="Q157" i="1"/>
  <c r="P157" i="1"/>
  <c r="S156" i="1"/>
  <c r="R156" i="1"/>
  <c r="Q156" i="1"/>
  <c r="P156" i="1"/>
  <c r="S152" i="1"/>
  <c r="R152" i="1"/>
  <c r="Q152" i="1"/>
  <c r="P152" i="1"/>
  <c r="S150" i="1"/>
  <c r="R150" i="1"/>
  <c r="Q150" i="1"/>
  <c r="P150" i="1"/>
  <c r="S149" i="1"/>
  <c r="R149" i="1"/>
  <c r="Q149" i="1"/>
  <c r="P149" i="1"/>
  <c r="S146" i="1"/>
  <c r="R146" i="1"/>
  <c r="Q146" i="1"/>
  <c r="P146" i="1"/>
  <c r="S145" i="1"/>
  <c r="R145" i="1"/>
  <c r="Q145" i="1"/>
  <c r="P145" i="1"/>
  <c r="S144" i="1"/>
  <c r="R144" i="1"/>
  <c r="Q144" i="1"/>
  <c r="P144" i="1"/>
  <c r="S142" i="1"/>
  <c r="R142" i="1"/>
  <c r="Q142" i="1"/>
  <c r="P142" i="1"/>
  <c r="S141" i="1"/>
  <c r="R141" i="1"/>
  <c r="Q141" i="1"/>
  <c r="P141" i="1"/>
  <c r="S140" i="1"/>
  <c r="R140" i="1"/>
  <c r="Q140" i="1"/>
  <c r="P140" i="1"/>
  <c r="S125" i="1"/>
  <c r="R125" i="1"/>
  <c r="Q125" i="1"/>
  <c r="P125" i="1"/>
  <c r="S124" i="1"/>
  <c r="R124" i="1"/>
  <c r="Q124" i="1"/>
  <c r="P124" i="1"/>
  <c r="S123" i="1"/>
  <c r="R123" i="1"/>
  <c r="Q123" i="1"/>
  <c r="P123" i="1"/>
  <c r="S117" i="1"/>
  <c r="R117" i="1"/>
  <c r="Q117" i="1"/>
  <c r="P117" i="1"/>
  <c r="S115" i="1"/>
  <c r="R115" i="1"/>
  <c r="Q115" i="1"/>
  <c r="P115" i="1"/>
  <c r="S114" i="1"/>
  <c r="R114" i="1"/>
  <c r="Q114" i="1"/>
  <c r="P114" i="1"/>
  <c r="S112" i="1"/>
  <c r="R112" i="1"/>
  <c r="Q112" i="1"/>
  <c r="P112" i="1"/>
  <c r="S109" i="1"/>
  <c r="R109" i="1"/>
  <c r="Q109" i="1"/>
  <c r="P109" i="1"/>
  <c r="S105" i="1"/>
  <c r="R105" i="1"/>
  <c r="Q105" i="1"/>
  <c r="P105" i="1"/>
  <c r="S104" i="1"/>
  <c r="R104" i="1"/>
  <c r="Q104" i="1"/>
  <c r="P104" i="1"/>
  <c r="S103" i="1"/>
  <c r="R103" i="1"/>
  <c r="Q103" i="1"/>
  <c r="P103" i="1"/>
  <c r="S98" i="1"/>
  <c r="R98" i="1"/>
  <c r="Q98" i="1"/>
  <c r="P98" i="1"/>
  <c r="S79" i="1"/>
  <c r="R79" i="1"/>
  <c r="Q79" i="1"/>
  <c r="P79" i="1"/>
  <c r="S72" i="1"/>
  <c r="R72" i="1"/>
  <c r="Q72" i="1"/>
  <c r="P72" i="1"/>
  <c r="S71" i="1"/>
  <c r="R71" i="1"/>
  <c r="Q71" i="1"/>
  <c r="P71" i="1"/>
  <c r="S66" i="1"/>
  <c r="R66" i="1"/>
  <c r="Q66" i="1"/>
  <c r="P66" i="1"/>
  <c r="S65" i="1"/>
  <c r="R65" i="1"/>
  <c r="Q65" i="1"/>
  <c r="P65" i="1"/>
  <c r="S64" i="1"/>
  <c r="R64" i="1"/>
  <c r="Q64" i="1"/>
  <c r="P64" i="1"/>
  <c r="S63" i="1"/>
  <c r="R63" i="1"/>
  <c r="Q63" i="1"/>
  <c r="P63" i="1"/>
  <c r="S62" i="1"/>
  <c r="R62" i="1"/>
  <c r="Q62" i="1"/>
  <c r="P62" i="1"/>
  <c r="S61" i="1"/>
  <c r="R61" i="1"/>
  <c r="Q61" i="1"/>
  <c r="P61" i="1"/>
  <c r="S60" i="1"/>
  <c r="R60" i="1"/>
  <c r="Q60" i="1"/>
  <c r="P60" i="1"/>
  <c r="S59" i="1"/>
  <c r="R59" i="1"/>
  <c r="Q59" i="1"/>
  <c r="P59" i="1"/>
  <c r="S58" i="1"/>
  <c r="R58" i="1"/>
  <c r="Q58" i="1"/>
  <c r="P58" i="1"/>
  <c r="S57" i="1"/>
  <c r="R57" i="1"/>
  <c r="Q57" i="1"/>
  <c r="P57" i="1"/>
  <c r="S56" i="1"/>
  <c r="R56" i="1"/>
  <c r="Q56" i="1"/>
  <c r="P56" i="1"/>
  <c r="S54" i="1"/>
  <c r="R54" i="1"/>
  <c r="Q54" i="1"/>
  <c r="P54" i="1"/>
  <c r="S53" i="1"/>
  <c r="R53" i="1"/>
  <c r="Q53" i="1"/>
  <c r="P53" i="1"/>
  <c r="S52" i="1"/>
  <c r="R52" i="1"/>
  <c r="Q52" i="1"/>
  <c r="P52" i="1"/>
  <c r="S51" i="1"/>
  <c r="R51" i="1"/>
  <c r="Q51" i="1"/>
  <c r="P51" i="1"/>
  <c r="S47" i="1"/>
  <c r="R47" i="1"/>
  <c r="Q47" i="1"/>
  <c r="P47" i="1"/>
  <c r="S44" i="1"/>
  <c r="R44" i="1"/>
  <c r="Q44" i="1"/>
  <c r="P44" i="1"/>
  <c r="S43" i="1"/>
  <c r="R43" i="1"/>
  <c r="Q43" i="1"/>
  <c r="P43" i="1"/>
  <c r="S42" i="1"/>
  <c r="R42" i="1"/>
  <c r="Q42" i="1"/>
  <c r="P42" i="1"/>
  <c r="S40" i="1"/>
  <c r="R40" i="1"/>
  <c r="Q40" i="1"/>
  <c r="P40" i="1"/>
  <c r="S38" i="1"/>
  <c r="R38" i="1"/>
  <c r="Q38" i="1"/>
  <c r="P38" i="1"/>
  <c r="S37" i="1"/>
  <c r="R37" i="1"/>
  <c r="Q37" i="1"/>
  <c r="P37" i="1"/>
  <c r="S36" i="1"/>
  <c r="R36" i="1"/>
  <c r="Q36" i="1"/>
  <c r="P36" i="1"/>
  <c r="S35" i="1"/>
  <c r="R35" i="1"/>
  <c r="Q35" i="1"/>
  <c r="P35" i="1"/>
  <c r="S34" i="1"/>
  <c r="R34" i="1"/>
  <c r="Q34" i="1"/>
  <c r="P34" i="1"/>
  <c r="S33" i="1"/>
  <c r="R33" i="1"/>
  <c r="Q33" i="1"/>
  <c r="P33" i="1"/>
  <c r="S32" i="1"/>
  <c r="R32" i="1"/>
  <c r="Q32" i="1"/>
  <c r="P32" i="1"/>
  <c r="S31" i="1"/>
  <c r="R31" i="1"/>
  <c r="Q31" i="1"/>
  <c r="P31" i="1"/>
  <c r="S29" i="1"/>
  <c r="R29" i="1"/>
  <c r="Q29" i="1"/>
  <c r="P29" i="1"/>
  <c r="S28" i="1"/>
  <c r="R28" i="1"/>
  <c r="Q28" i="1"/>
  <c r="P28" i="1"/>
  <c r="S27" i="1"/>
  <c r="R27" i="1"/>
  <c r="Q27" i="1"/>
  <c r="P27" i="1"/>
  <c r="S26" i="1"/>
  <c r="R26" i="1"/>
  <c r="Q26" i="1"/>
  <c r="P26" i="1"/>
  <c r="S24" i="1"/>
  <c r="R24" i="1"/>
  <c r="Q24" i="1"/>
  <c r="P24" i="1"/>
  <c r="S23" i="1"/>
  <c r="R23" i="1"/>
  <c r="Q23" i="1"/>
  <c r="P23" i="1"/>
  <c r="S22" i="1"/>
  <c r="R22" i="1"/>
  <c r="Q22" i="1"/>
  <c r="P22" i="1"/>
  <c r="S18" i="1"/>
  <c r="R18" i="1"/>
  <c r="Q18" i="1"/>
  <c r="P18" i="1"/>
  <c r="S17" i="1"/>
  <c r="R17" i="1"/>
  <c r="Q17" i="1"/>
  <c r="P17" i="1"/>
  <c r="S12" i="1"/>
  <c r="R12" i="1"/>
  <c r="Q12" i="1"/>
  <c r="P12" i="1"/>
  <c r="T257" i="1"/>
  <c r="T254" i="1"/>
  <c r="T253" i="1"/>
  <c r="T251" i="1"/>
  <c r="T249" i="1"/>
  <c r="T248" i="1"/>
  <c r="T247" i="1"/>
  <c r="T244" i="1"/>
  <c r="T242" i="1"/>
  <c r="T240" i="1"/>
  <c r="T239" i="1"/>
  <c r="T235" i="1"/>
  <c r="T234" i="1"/>
  <c r="T233" i="1"/>
  <c r="T229" i="1"/>
  <c r="T226" i="1"/>
  <c r="T225" i="1"/>
  <c r="T223" i="1"/>
  <c r="T221" i="1"/>
  <c r="T220" i="1"/>
  <c r="T219" i="1"/>
  <c r="T218" i="1"/>
  <c r="T217" i="1"/>
  <c r="T215" i="1"/>
  <c r="T214" i="1"/>
  <c r="T213" i="1"/>
  <c r="T212" i="1"/>
  <c r="T198" i="1"/>
  <c r="T197" i="1"/>
  <c r="T193" i="1"/>
  <c r="T191" i="1"/>
  <c r="T190" i="1"/>
  <c r="T189" i="1"/>
  <c r="T188" i="1"/>
  <c r="T169" i="1"/>
  <c r="T167" i="1"/>
  <c r="T166" i="1"/>
  <c r="T165" i="1"/>
  <c r="T164" i="1"/>
  <c r="T163" i="1"/>
  <c r="T162" i="1"/>
  <c r="T161" i="1"/>
  <c r="T160" i="1"/>
  <c r="T159" i="1"/>
  <c r="T158" i="1"/>
  <c r="T154" i="1"/>
  <c r="T153" i="1"/>
  <c r="T151" i="1"/>
  <c r="T148" i="1"/>
  <c r="T147" i="1"/>
  <c r="T143" i="1"/>
  <c r="T139" i="1"/>
  <c r="T138" i="1"/>
  <c r="T137" i="1"/>
  <c r="T136" i="1"/>
  <c r="T134" i="1"/>
  <c r="T133" i="1"/>
  <c r="T132" i="1"/>
  <c r="T131" i="1"/>
  <c r="T130" i="1"/>
  <c r="T129" i="1"/>
  <c r="T128" i="1"/>
  <c r="T127" i="1"/>
  <c r="T126" i="1"/>
  <c r="T122" i="1"/>
  <c r="T121" i="1"/>
  <c r="T120" i="1"/>
  <c r="T119" i="1"/>
  <c r="T111" i="1"/>
  <c r="T110" i="1"/>
  <c r="T108" i="1"/>
  <c r="T107" i="1"/>
  <c r="T106" i="1"/>
  <c r="T102" i="1"/>
  <c r="T101" i="1"/>
  <c r="T100" i="1"/>
  <c r="T94" i="1"/>
  <c r="T93" i="1"/>
  <c r="T92" i="1"/>
  <c r="T91" i="1"/>
  <c r="T89" i="1"/>
  <c r="T88" i="1"/>
  <c r="T87" i="1"/>
  <c r="T86" i="1"/>
  <c r="T85" i="1"/>
  <c r="T83" i="1"/>
  <c r="T82" i="1"/>
  <c r="T80" i="1"/>
  <c r="T78" i="1"/>
  <c r="T77" i="1"/>
  <c r="T76" i="1"/>
  <c r="T75" i="1"/>
  <c r="T74" i="1"/>
  <c r="T73" i="1"/>
  <c r="T70" i="1"/>
  <c r="T69" i="1"/>
  <c r="T68" i="1"/>
  <c r="T67" i="1"/>
  <c r="T49" i="1"/>
  <c r="T46" i="1"/>
  <c r="T45" i="1"/>
  <c r="T41" i="1"/>
  <c r="T30" i="1"/>
  <c r="T25" i="1"/>
  <c r="T21" i="1"/>
  <c r="T20" i="1"/>
  <c r="T19" i="1"/>
  <c r="T16" i="1"/>
  <c r="T15" i="1"/>
  <c r="T13" i="1"/>
  <c r="T11" i="1"/>
  <c r="T10" i="1"/>
  <c r="T7" i="1"/>
  <c r="T6" i="1"/>
  <c r="X56" i="1" l="1"/>
  <c r="X60" i="1"/>
  <c r="X64" i="1"/>
  <c r="X72" i="1"/>
  <c r="X124" i="1"/>
  <c r="X142" i="1"/>
  <c r="X14" i="1"/>
  <c r="X95" i="1"/>
  <c r="X113" i="1"/>
  <c r="X170" i="1"/>
  <c r="X96" i="1"/>
  <c r="X53" i="1"/>
  <c r="X117" i="1"/>
  <c r="X172" i="1"/>
  <c r="X9" i="1"/>
  <c r="X104" i="1"/>
  <c r="X149" i="1"/>
  <c r="X116" i="1"/>
  <c r="X12" i="1"/>
  <c r="X23" i="1"/>
  <c r="X28" i="1"/>
  <c r="X33" i="1"/>
  <c r="X37" i="1"/>
  <c r="X43" i="1"/>
  <c r="X57" i="1"/>
  <c r="X61" i="1"/>
  <c r="X65" i="1"/>
  <c r="X79" i="1"/>
  <c r="X105" i="1"/>
  <c r="X115" i="1"/>
  <c r="X125" i="1"/>
  <c r="X144" i="1"/>
  <c r="X150" i="1"/>
  <c r="X168" i="1"/>
  <c r="X176" i="1"/>
  <c r="X180" i="1"/>
  <c r="X184" i="1"/>
  <c r="X192" i="1"/>
  <c r="X199" i="1"/>
  <c r="X203" i="1"/>
  <c r="X207" i="1"/>
  <c r="X211" i="1"/>
  <c r="X227" i="1"/>
  <c r="X232" i="1"/>
  <c r="X241" i="1"/>
  <c r="X250" i="1"/>
  <c r="X8" i="1"/>
  <c r="X55" i="1"/>
  <c r="X97" i="1"/>
  <c r="X118" i="1"/>
  <c r="X173" i="1"/>
  <c r="X18" i="1"/>
  <c r="X26" i="1"/>
  <c r="X31" i="1"/>
  <c r="X35" i="1"/>
  <c r="X40" i="1"/>
  <c r="X47" i="1"/>
  <c r="X54" i="1"/>
  <c r="X59" i="1"/>
  <c r="X63" i="1"/>
  <c r="X71" i="1"/>
  <c r="X103" i="1"/>
  <c r="X112" i="1"/>
  <c r="X123" i="1"/>
  <c r="X141" i="1"/>
  <c r="X146" i="1"/>
  <c r="X156" i="1"/>
  <c r="X174" i="1"/>
  <c r="X178" i="1"/>
  <c r="X182" i="1"/>
  <c r="X186" i="1"/>
  <c r="X195" i="1"/>
  <c r="X201" i="1"/>
  <c r="X205" i="1"/>
  <c r="X209" i="1"/>
  <c r="X222" i="1"/>
  <c r="X230" i="1"/>
  <c r="X237" i="1"/>
  <c r="X245" i="1"/>
  <c r="X255" i="1"/>
  <c r="X52" i="1"/>
  <c r="X22" i="1"/>
  <c r="X27" i="1"/>
  <c r="X32" i="1"/>
  <c r="X36" i="1"/>
  <c r="X42" i="1"/>
  <c r="X51" i="1"/>
  <c r="X114" i="1"/>
  <c r="X175" i="1"/>
  <c r="X179" i="1"/>
  <c r="X183" i="1"/>
  <c r="X187" i="1"/>
  <c r="X196" i="1"/>
  <c r="X202" i="1"/>
  <c r="X206" i="1"/>
  <c r="X210" i="1"/>
  <c r="X224" i="1"/>
  <c r="X231" i="1"/>
  <c r="X238" i="1"/>
  <c r="X246" i="1"/>
  <c r="X256" i="1"/>
  <c r="X48" i="1"/>
  <c r="X171" i="1"/>
  <c r="X17" i="1"/>
  <c r="X24" i="1"/>
  <c r="X29" i="1"/>
  <c r="X34" i="1"/>
  <c r="X38" i="1"/>
  <c r="X44" i="1"/>
  <c r="X58" i="1"/>
  <c r="X62" i="1"/>
  <c r="X66" i="1"/>
  <c r="X98" i="1"/>
  <c r="X109" i="1"/>
  <c r="X140" i="1"/>
  <c r="X145" i="1"/>
  <c r="X152" i="1"/>
  <c r="X177" i="1"/>
  <c r="X181" i="1"/>
  <c r="X185" i="1"/>
  <c r="X194" i="1"/>
  <c r="X200" i="1"/>
  <c r="X204" i="1"/>
  <c r="X208" i="1"/>
  <c r="X216" i="1"/>
  <c r="X228" i="1"/>
  <c r="X236" i="1"/>
  <c r="X243" i="1"/>
  <c r="X252" i="1"/>
  <c r="X90" i="1"/>
  <c r="X99" i="1"/>
  <c r="X135" i="1"/>
  <c r="S257" i="1"/>
  <c r="X257" i="1" s="1"/>
  <c r="R257" i="1"/>
  <c r="Q257" i="1"/>
  <c r="P257" i="1"/>
  <c r="S254" i="1"/>
  <c r="X254" i="1" s="1"/>
  <c r="R254" i="1"/>
  <c r="Q254" i="1"/>
  <c r="P254" i="1"/>
  <c r="S253" i="1"/>
  <c r="X253" i="1" s="1"/>
  <c r="R253" i="1"/>
  <c r="Q253" i="1"/>
  <c r="P253" i="1"/>
  <c r="S251" i="1"/>
  <c r="X251" i="1" s="1"/>
  <c r="R251" i="1"/>
  <c r="Q251" i="1"/>
  <c r="P251" i="1"/>
  <c r="S249" i="1"/>
  <c r="X249" i="1" s="1"/>
  <c r="R249" i="1"/>
  <c r="Q249" i="1"/>
  <c r="P249" i="1"/>
  <c r="S248" i="1"/>
  <c r="X248" i="1" s="1"/>
  <c r="R248" i="1"/>
  <c r="Q248" i="1"/>
  <c r="P248" i="1"/>
  <c r="S247" i="1"/>
  <c r="X247" i="1" s="1"/>
  <c r="R247" i="1"/>
  <c r="Q247" i="1"/>
  <c r="P247" i="1"/>
  <c r="S244" i="1"/>
  <c r="X244" i="1" s="1"/>
  <c r="R244" i="1"/>
  <c r="Q244" i="1"/>
  <c r="P244" i="1"/>
  <c r="S242" i="1"/>
  <c r="X242" i="1" s="1"/>
  <c r="R242" i="1"/>
  <c r="Q242" i="1"/>
  <c r="P242" i="1"/>
  <c r="S240" i="1"/>
  <c r="X240" i="1" s="1"/>
  <c r="R240" i="1"/>
  <c r="Q240" i="1"/>
  <c r="P240" i="1"/>
  <c r="S239" i="1"/>
  <c r="X239" i="1" s="1"/>
  <c r="R239" i="1"/>
  <c r="Q239" i="1"/>
  <c r="P239" i="1"/>
  <c r="S235" i="1"/>
  <c r="X235" i="1" s="1"/>
  <c r="R235" i="1"/>
  <c r="Q235" i="1"/>
  <c r="P235" i="1"/>
  <c r="S234" i="1"/>
  <c r="X234" i="1" s="1"/>
  <c r="R234" i="1"/>
  <c r="Q234" i="1"/>
  <c r="P234" i="1"/>
  <c r="S233" i="1"/>
  <c r="X233" i="1" s="1"/>
  <c r="R233" i="1"/>
  <c r="Q233" i="1"/>
  <c r="P233" i="1"/>
  <c r="S229" i="1"/>
  <c r="X229" i="1" s="1"/>
  <c r="R229" i="1"/>
  <c r="Q229" i="1"/>
  <c r="P229" i="1"/>
  <c r="S226" i="1"/>
  <c r="X226" i="1" s="1"/>
  <c r="R226" i="1"/>
  <c r="Q226" i="1"/>
  <c r="P226" i="1"/>
  <c r="S225" i="1"/>
  <c r="X225" i="1" s="1"/>
  <c r="R225" i="1"/>
  <c r="Q225" i="1"/>
  <c r="P225" i="1"/>
  <c r="S223" i="1"/>
  <c r="X223" i="1" s="1"/>
  <c r="R223" i="1"/>
  <c r="Q223" i="1"/>
  <c r="P223" i="1"/>
  <c r="S221" i="1"/>
  <c r="X221" i="1" s="1"/>
  <c r="R221" i="1"/>
  <c r="Q221" i="1"/>
  <c r="P221" i="1"/>
  <c r="S220" i="1"/>
  <c r="X220" i="1" s="1"/>
  <c r="R220" i="1"/>
  <c r="Q220" i="1"/>
  <c r="P220" i="1"/>
  <c r="S219" i="1"/>
  <c r="X219" i="1" s="1"/>
  <c r="R219" i="1"/>
  <c r="Q219" i="1"/>
  <c r="P219" i="1"/>
  <c r="S218" i="1"/>
  <c r="X218" i="1" s="1"/>
  <c r="R218" i="1"/>
  <c r="Q218" i="1"/>
  <c r="P218" i="1"/>
  <c r="S217" i="1"/>
  <c r="X217" i="1" s="1"/>
  <c r="R217" i="1"/>
  <c r="Q217" i="1"/>
  <c r="P217" i="1"/>
  <c r="S215" i="1"/>
  <c r="X215" i="1" s="1"/>
  <c r="R215" i="1"/>
  <c r="Q215" i="1"/>
  <c r="P215" i="1"/>
  <c r="S214" i="1"/>
  <c r="X214" i="1" s="1"/>
  <c r="R214" i="1"/>
  <c r="Q214" i="1"/>
  <c r="P214" i="1"/>
  <c r="S213" i="1"/>
  <c r="X213" i="1" s="1"/>
  <c r="R213" i="1"/>
  <c r="Q213" i="1"/>
  <c r="P213" i="1"/>
  <c r="S212" i="1"/>
  <c r="X212" i="1" s="1"/>
  <c r="R212" i="1"/>
  <c r="Q212" i="1"/>
  <c r="P212" i="1"/>
  <c r="S198" i="1"/>
  <c r="X198" i="1" s="1"/>
  <c r="R198" i="1"/>
  <c r="Q198" i="1"/>
  <c r="P198" i="1"/>
  <c r="S197" i="1"/>
  <c r="X197" i="1" s="1"/>
  <c r="R197" i="1"/>
  <c r="Q197" i="1"/>
  <c r="P197" i="1"/>
  <c r="S193" i="1"/>
  <c r="X193" i="1" s="1"/>
  <c r="R193" i="1"/>
  <c r="Q193" i="1"/>
  <c r="P193" i="1"/>
  <c r="S191" i="1"/>
  <c r="X191" i="1" s="1"/>
  <c r="R191" i="1"/>
  <c r="Q191" i="1"/>
  <c r="P191" i="1"/>
  <c r="S190" i="1"/>
  <c r="X190" i="1" s="1"/>
  <c r="R190" i="1"/>
  <c r="Q190" i="1"/>
  <c r="P190" i="1"/>
  <c r="S189" i="1"/>
  <c r="X189" i="1" s="1"/>
  <c r="R189" i="1"/>
  <c r="Q189" i="1"/>
  <c r="P189" i="1"/>
  <c r="S188" i="1"/>
  <c r="X188" i="1" s="1"/>
  <c r="R188" i="1"/>
  <c r="Q188" i="1"/>
  <c r="P188" i="1"/>
  <c r="S169" i="1"/>
  <c r="X169" i="1" s="1"/>
  <c r="R169" i="1"/>
  <c r="Q169" i="1"/>
  <c r="P169" i="1"/>
  <c r="S167" i="1"/>
  <c r="X167" i="1" s="1"/>
  <c r="R167" i="1"/>
  <c r="Q167" i="1"/>
  <c r="P167" i="1"/>
  <c r="S166" i="1"/>
  <c r="X166" i="1" s="1"/>
  <c r="R166" i="1"/>
  <c r="Q166" i="1"/>
  <c r="P166" i="1"/>
  <c r="S165" i="1"/>
  <c r="X165" i="1" s="1"/>
  <c r="R165" i="1"/>
  <c r="Q165" i="1"/>
  <c r="P165" i="1"/>
  <c r="S164" i="1"/>
  <c r="X164" i="1" s="1"/>
  <c r="R164" i="1"/>
  <c r="Q164" i="1"/>
  <c r="P164" i="1"/>
  <c r="S163" i="1"/>
  <c r="X163" i="1" s="1"/>
  <c r="R163" i="1"/>
  <c r="Q163" i="1"/>
  <c r="P163" i="1"/>
  <c r="S162" i="1"/>
  <c r="X162" i="1" s="1"/>
  <c r="R162" i="1"/>
  <c r="Q162" i="1"/>
  <c r="P162" i="1"/>
  <c r="S161" i="1"/>
  <c r="X161" i="1" s="1"/>
  <c r="R161" i="1"/>
  <c r="Q161" i="1"/>
  <c r="P161" i="1"/>
  <c r="S160" i="1"/>
  <c r="X160" i="1" s="1"/>
  <c r="R160" i="1"/>
  <c r="Q160" i="1"/>
  <c r="P160" i="1"/>
  <c r="S159" i="1"/>
  <c r="X159" i="1" s="1"/>
  <c r="R159" i="1"/>
  <c r="Q159" i="1"/>
  <c r="P159" i="1"/>
  <c r="S158" i="1"/>
  <c r="X158" i="1" s="1"/>
  <c r="R158" i="1"/>
  <c r="Q158" i="1"/>
  <c r="P158" i="1"/>
  <c r="S155" i="1"/>
  <c r="X155" i="1" s="1"/>
  <c r="R155" i="1"/>
  <c r="Q155" i="1"/>
  <c r="P155" i="1"/>
  <c r="S154" i="1"/>
  <c r="X154" i="1" s="1"/>
  <c r="R154" i="1"/>
  <c r="Q154" i="1"/>
  <c r="P154" i="1"/>
  <c r="S153" i="1"/>
  <c r="X153" i="1" s="1"/>
  <c r="R153" i="1"/>
  <c r="Q153" i="1"/>
  <c r="P153" i="1"/>
  <c r="S151" i="1"/>
  <c r="X151" i="1" s="1"/>
  <c r="R151" i="1"/>
  <c r="Q151" i="1"/>
  <c r="P151" i="1"/>
  <c r="S148" i="1"/>
  <c r="X148" i="1" s="1"/>
  <c r="R148" i="1"/>
  <c r="Q148" i="1"/>
  <c r="P148" i="1"/>
  <c r="S147" i="1"/>
  <c r="X147" i="1" s="1"/>
  <c r="R147" i="1"/>
  <c r="Q147" i="1"/>
  <c r="P147" i="1"/>
  <c r="S143" i="1"/>
  <c r="X143" i="1" s="1"/>
  <c r="R143" i="1"/>
  <c r="Q143" i="1"/>
  <c r="P143" i="1"/>
  <c r="S139" i="1"/>
  <c r="X139" i="1" s="1"/>
  <c r="R139" i="1"/>
  <c r="Q139" i="1"/>
  <c r="P139" i="1"/>
  <c r="S138" i="1"/>
  <c r="X138" i="1" s="1"/>
  <c r="R138" i="1"/>
  <c r="Q138" i="1"/>
  <c r="P138" i="1"/>
  <c r="S137" i="1"/>
  <c r="X137" i="1" s="1"/>
  <c r="R137" i="1"/>
  <c r="Q137" i="1"/>
  <c r="P137" i="1"/>
  <c r="S136" i="1"/>
  <c r="X136" i="1" s="1"/>
  <c r="R136" i="1"/>
  <c r="Q136" i="1"/>
  <c r="P136" i="1"/>
  <c r="S134" i="1"/>
  <c r="X134" i="1" s="1"/>
  <c r="R134" i="1"/>
  <c r="Q134" i="1"/>
  <c r="P134" i="1"/>
  <c r="S133" i="1"/>
  <c r="X133" i="1" s="1"/>
  <c r="R133" i="1"/>
  <c r="Q133" i="1"/>
  <c r="P133" i="1"/>
  <c r="S132" i="1"/>
  <c r="X132" i="1" s="1"/>
  <c r="R132" i="1"/>
  <c r="Q132" i="1"/>
  <c r="P132" i="1"/>
  <c r="S131" i="1"/>
  <c r="X131" i="1" s="1"/>
  <c r="R131" i="1"/>
  <c r="Q131" i="1"/>
  <c r="P131" i="1"/>
  <c r="S130" i="1"/>
  <c r="X130" i="1" s="1"/>
  <c r="R130" i="1"/>
  <c r="Q130" i="1"/>
  <c r="P130" i="1"/>
  <c r="S129" i="1"/>
  <c r="X129" i="1" s="1"/>
  <c r="R129" i="1"/>
  <c r="Q129" i="1"/>
  <c r="P129" i="1"/>
  <c r="S128" i="1"/>
  <c r="X128" i="1" s="1"/>
  <c r="R128" i="1"/>
  <c r="Q128" i="1"/>
  <c r="P128" i="1"/>
  <c r="S127" i="1"/>
  <c r="X127" i="1" s="1"/>
  <c r="R127" i="1"/>
  <c r="Q127" i="1"/>
  <c r="P127" i="1"/>
  <c r="S126" i="1"/>
  <c r="X126" i="1" s="1"/>
  <c r="R126" i="1"/>
  <c r="Q126" i="1"/>
  <c r="P126" i="1"/>
  <c r="S122" i="1"/>
  <c r="X122" i="1" s="1"/>
  <c r="R122" i="1"/>
  <c r="Q122" i="1"/>
  <c r="P122" i="1"/>
  <c r="S121" i="1"/>
  <c r="X121" i="1" s="1"/>
  <c r="R121" i="1"/>
  <c r="Q121" i="1"/>
  <c r="P121" i="1"/>
  <c r="S120" i="1"/>
  <c r="X120" i="1" s="1"/>
  <c r="R120" i="1"/>
  <c r="Q120" i="1"/>
  <c r="P120" i="1"/>
  <c r="S119" i="1"/>
  <c r="X119" i="1" s="1"/>
  <c r="R119" i="1"/>
  <c r="Q119" i="1"/>
  <c r="P119" i="1"/>
  <c r="S111" i="1"/>
  <c r="X111" i="1" s="1"/>
  <c r="R111" i="1"/>
  <c r="Q111" i="1"/>
  <c r="P111" i="1"/>
  <c r="S110" i="1"/>
  <c r="X110" i="1" s="1"/>
  <c r="R110" i="1"/>
  <c r="Q110" i="1"/>
  <c r="P110" i="1"/>
  <c r="S108" i="1"/>
  <c r="X108" i="1" s="1"/>
  <c r="R108" i="1"/>
  <c r="Q108" i="1"/>
  <c r="P108" i="1"/>
  <c r="S107" i="1"/>
  <c r="X107" i="1" s="1"/>
  <c r="R107" i="1"/>
  <c r="Q107" i="1"/>
  <c r="P107" i="1"/>
  <c r="S106" i="1"/>
  <c r="X106" i="1" s="1"/>
  <c r="R106" i="1"/>
  <c r="Q106" i="1"/>
  <c r="P106" i="1"/>
  <c r="S102" i="1"/>
  <c r="X102" i="1" s="1"/>
  <c r="R102" i="1"/>
  <c r="Q102" i="1"/>
  <c r="P102" i="1"/>
  <c r="S101" i="1"/>
  <c r="X101" i="1" s="1"/>
  <c r="R101" i="1"/>
  <c r="Q101" i="1"/>
  <c r="P101" i="1"/>
  <c r="S100" i="1"/>
  <c r="X100" i="1" s="1"/>
  <c r="R100" i="1"/>
  <c r="Q100" i="1"/>
  <c r="P100" i="1"/>
  <c r="S94" i="1"/>
  <c r="X94" i="1" s="1"/>
  <c r="R94" i="1"/>
  <c r="Q94" i="1"/>
  <c r="P94" i="1"/>
  <c r="S93" i="1"/>
  <c r="X93" i="1" s="1"/>
  <c r="R93" i="1"/>
  <c r="Q93" i="1"/>
  <c r="P93" i="1"/>
  <c r="S92" i="1"/>
  <c r="X92" i="1" s="1"/>
  <c r="R92" i="1"/>
  <c r="Q92" i="1"/>
  <c r="P92" i="1"/>
  <c r="S91" i="1"/>
  <c r="X91" i="1" s="1"/>
  <c r="R91" i="1"/>
  <c r="Q91" i="1"/>
  <c r="P91" i="1"/>
  <c r="S89" i="1"/>
  <c r="X89" i="1" s="1"/>
  <c r="R89" i="1"/>
  <c r="Q89" i="1"/>
  <c r="P89" i="1"/>
  <c r="S88" i="1"/>
  <c r="X88" i="1" s="1"/>
  <c r="R88" i="1"/>
  <c r="Q88" i="1"/>
  <c r="P88" i="1"/>
  <c r="S87" i="1"/>
  <c r="X87" i="1" s="1"/>
  <c r="R87" i="1"/>
  <c r="Q87" i="1"/>
  <c r="P87" i="1"/>
  <c r="S86" i="1"/>
  <c r="X86" i="1" s="1"/>
  <c r="R86" i="1"/>
  <c r="Q86" i="1"/>
  <c r="P86" i="1"/>
  <c r="S85" i="1"/>
  <c r="X85" i="1" s="1"/>
  <c r="R85" i="1"/>
  <c r="Q85" i="1"/>
  <c r="P85" i="1"/>
  <c r="S84" i="1"/>
  <c r="X84" i="1" s="1"/>
  <c r="R84" i="1"/>
  <c r="Q84" i="1"/>
  <c r="P84" i="1"/>
  <c r="S83" i="1"/>
  <c r="X83" i="1" s="1"/>
  <c r="R83" i="1"/>
  <c r="Q83" i="1"/>
  <c r="P83" i="1"/>
  <c r="S82" i="1"/>
  <c r="X82" i="1" s="1"/>
  <c r="R82" i="1"/>
  <c r="Q82" i="1"/>
  <c r="P82" i="1"/>
  <c r="S80" i="1"/>
  <c r="X80" i="1" s="1"/>
  <c r="R80" i="1"/>
  <c r="Q80" i="1"/>
  <c r="P80" i="1"/>
  <c r="S78" i="1"/>
  <c r="X78" i="1" s="1"/>
  <c r="R78" i="1"/>
  <c r="Q78" i="1"/>
  <c r="P78" i="1"/>
  <c r="S77" i="1"/>
  <c r="X77" i="1" s="1"/>
  <c r="R77" i="1"/>
  <c r="Q77" i="1"/>
  <c r="P77" i="1"/>
  <c r="S76" i="1"/>
  <c r="X76" i="1" s="1"/>
  <c r="R76" i="1"/>
  <c r="Q76" i="1"/>
  <c r="P76" i="1"/>
  <c r="S75" i="1"/>
  <c r="X75" i="1" s="1"/>
  <c r="R75" i="1"/>
  <c r="Q75" i="1"/>
  <c r="P75" i="1"/>
  <c r="S74" i="1"/>
  <c r="X74" i="1" s="1"/>
  <c r="R74" i="1"/>
  <c r="Q74" i="1"/>
  <c r="P74" i="1"/>
  <c r="S73" i="1"/>
  <c r="X73" i="1" s="1"/>
  <c r="R73" i="1"/>
  <c r="Q73" i="1"/>
  <c r="P73" i="1"/>
  <c r="S70" i="1"/>
  <c r="X70" i="1" s="1"/>
  <c r="R70" i="1"/>
  <c r="Q70" i="1"/>
  <c r="P70" i="1"/>
  <c r="S69" i="1"/>
  <c r="X69" i="1" s="1"/>
  <c r="R69" i="1"/>
  <c r="Q69" i="1"/>
  <c r="P69" i="1"/>
  <c r="S68" i="1"/>
  <c r="X68" i="1" s="1"/>
  <c r="R68" i="1"/>
  <c r="Q68" i="1"/>
  <c r="P68" i="1"/>
  <c r="S67" i="1"/>
  <c r="X67" i="1" s="1"/>
  <c r="R67" i="1"/>
  <c r="Q67" i="1"/>
  <c r="P67" i="1"/>
  <c r="S50" i="1"/>
  <c r="X50" i="1" s="1"/>
  <c r="R50" i="1"/>
  <c r="Q50" i="1"/>
  <c r="P50" i="1"/>
  <c r="S49" i="1"/>
  <c r="X49" i="1" s="1"/>
  <c r="R49" i="1"/>
  <c r="Q49" i="1"/>
  <c r="P49" i="1"/>
  <c r="S46" i="1"/>
  <c r="X46" i="1" s="1"/>
  <c r="R46" i="1"/>
  <c r="Q46" i="1"/>
  <c r="P46" i="1"/>
  <c r="S45" i="1"/>
  <c r="X45" i="1" s="1"/>
  <c r="R45" i="1"/>
  <c r="Q45" i="1"/>
  <c r="P45" i="1"/>
  <c r="S41" i="1"/>
  <c r="X41" i="1" s="1"/>
  <c r="R41" i="1"/>
  <c r="Q41" i="1"/>
  <c r="P41" i="1"/>
  <c r="S39" i="1"/>
  <c r="X39" i="1" s="1"/>
  <c r="R39" i="1"/>
  <c r="Q39" i="1"/>
  <c r="S30" i="1"/>
  <c r="X30" i="1" s="1"/>
  <c r="R30" i="1"/>
  <c r="Q30" i="1"/>
  <c r="P30" i="1"/>
  <c r="S25" i="1"/>
  <c r="X25" i="1" s="1"/>
  <c r="R25" i="1"/>
  <c r="Q25" i="1"/>
  <c r="P25" i="1"/>
  <c r="S21" i="1"/>
  <c r="X21" i="1" s="1"/>
  <c r="R21" i="1"/>
  <c r="Q21" i="1"/>
  <c r="P21" i="1"/>
  <c r="S20" i="1"/>
  <c r="X20" i="1" s="1"/>
  <c r="R20" i="1"/>
  <c r="Q20" i="1"/>
  <c r="P20" i="1"/>
  <c r="S19" i="1"/>
  <c r="X19" i="1" s="1"/>
  <c r="R19" i="1"/>
  <c r="Q19" i="1"/>
  <c r="P19" i="1"/>
  <c r="S16" i="1"/>
  <c r="X16" i="1" s="1"/>
  <c r="R16" i="1"/>
  <c r="Q16" i="1"/>
  <c r="P16" i="1"/>
  <c r="S15" i="1"/>
  <c r="X15" i="1" s="1"/>
  <c r="R15" i="1"/>
  <c r="Q15" i="1"/>
  <c r="P15" i="1"/>
  <c r="S13" i="1"/>
  <c r="X13" i="1" s="1"/>
  <c r="R13" i="1"/>
  <c r="Q13" i="1"/>
  <c r="P13" i="1"/>
  <c r="S11" i="1"/>
  <c r="X11" i="1" s="1"/>
  <c r="R11" i="1"/>
  <c r="Q11" i="1"/>
  <c r="P11" i="1"/>
  <c r="S10" i="1"/>
  <c r="X10" i="1" s="1"/>
  <c r="R10" i="1"/>
  <c r="Q10" i="1"/>
  <c r="P10" i="1"/>
  <c r="S7" i="1"/>
  <c r="X7" i="1" s="1"/>
  <c r="R7" i="1"/>
  <c r="Q7" i="1"/>
  <c r="P7" i="1"/>
  <c r="S6" i="1"/>
  <c r="X6" i="1" s="1"/>
  <c r="R6" i="1"/>
  <c r="Q6" i="1"/>
  <c r="P6" i="1"/>
</calcChain>
</file>

<file path=xl/sharedStrings.xml><?xml version="1.0" encoding="utf-8"?>
<sst xmlns="http://schemas.openxmlformats.org/spreadsheetml/2006/main" count="2901" uniqueCount="1338">
  <si>
    <t>META ANUAL</t>
  </si>
  <si>
    <t>CRONOGRAMA</t>
  </si>
  <si>
    <t>AVANCES</t>
  </si>
  <si>
    <t>PRIMER TRIMESTRE</t>
  </si>
  <si>
    <t>DEMANDA</t>
  </si>
  <si>
    <t>DEPENDENCIA</t>
  </si>
  <si>
    <t>OBJETIVO</t>
  </si>
  <si>
    <t>ACTIVIDAD</t>
  </si>
  <si>
    <t>PONDERADOR</t>
  </si>
  <si>
    <t>TIPO DE META</t>
  </si>
  <si>
    <t>UNIDAD DE MEDIDA</t>
  </si>
  <si>
    <t>CANTIDAD</t>
  </si>
  <si>
    <t>TRIMESTRE 1</t>
  </si>
  <si>
    <t>TRIMESTRE 2</t>
  </si>
  <si>
    <t>TRIMESTRE 3</t>
  </si>
  <si>
    <t>TRIMESTRE 4</t>
  </si>
  <si>
    <t>RESPONSABLE</t>
  </si>
  <si>
    <t>EVIDENCIA DEL LOGRO</t>
  </si>
  <si>
    <t>LOGROS</t>
  </si>
  <si>
    <t>DIFICULTADES</t>
  </si>
  <si>
    <t>MEDIDAS CORRECTIVAS</t>
  </si>
  <si>
    <t>Oficina Asesora de Planeación</t>
  </si>
  <si>
    <t>Modernizar los procesos misionales y de apoyo a la gestión de las instituciones educativas, alineando la estructura de la SED con estos y ejerciendo una función pública transparente y efectiva</t>
  </si>
  <si>
    <t>Reportar seguimiento en el sistema SEGPLAN y elaborar los informes, a partir de la información reportada por los responsables de los proyectos de inversión y programas a cargo de la SED.</t>
  </si>
  <si>
    <t>Sumatoria</t>
  </si>
  <si>
    <t>Informes</t>
  </si>
  <si>
    <t>Equipo Programas y Proyectos</t>
  </si>
  <si>
    <t/>
  </si>
  <si>
    <t xml:space="preserve">Correo electrónicos-Informe </t>
  </si>
  <si>
    <t>Dar cumplimiento a la formulación y seguimiento de los proyectos de inversión de la SED. Se cargaron los componentes de Inversión Gestión y Territorialización y las respectivas actualizaciones de la vigencia a 31 de diciembre de 2019</t>
  </si>
  <si>
    <t>No aplica</t>
  </si>
  <si>
    <t>Construir un modelo integral  de atención educativa diferencial, que permita una educación de calidad para víctimas del conflicto armado, con discapacidad, capacidades y/o talentos excepcionales, en condiciones de salud que impiden la escolaridad regular, en dinámicas de trabajo infantil, en extra edad, con orientación sexual diversa, en conflicto con la ley penal,  pertenecientes a grupos étnicos,  jóvenes y adultos</t>
  </si>
  <si>
    <t>Realizar el seguimiento, distribución presupuestal y elaboración de informes de ejecución de los recursos asignados a la entidad para la atención a grupos poblacionales.</t>
  </si>
  <si>
    <t xml:space="preserve">Informes, Archivo Excel, </t>
  </si>
  <si>
    <t>Se presenta en un informe consolidado con la sumatoria de los informes que fueron solicitados y enviados en cada corte a las entidades Distritales Rectoras de cada Política Pública Poblacional, esto debido a que, en cada corte, cada entidad rectora de política puede o no requerir un informe, de tal forma que en cada periodo informan lo que se va a solicitar en dicho periodo, por lo que no es posible definir con anterioridad cuales poblaciones.</t>
  </si>
  <si>
    <t>En el POA se registran los informes con corte del trimestre anterior al corte del POA, debido al proceso que se realiza para generar los informes de población</t>
  </si>
  <si>
    <t>os informes de corte 30 septiembre, se elaboran durante los meses de octubre y noviembre, toda vez que es necesario esperar el corte en el sistema financiero Apoteosys (que la Dirección Financiera ha estado cerrando generalmente el 10 del mes posterior), el cierre en el sistema Segplan (que es el día 24 del mes posterior), así como los informes que deben generar los gerentes de proyectos de la SED (posteriores al corte).</t>
  </si>
  <si>
    <t>Apoyar la formulación, seguimiento y modificaciones a los proyectos de inversión de la entidad.</t>
  </si>
  <si>
    <t>Constante</t>
  </si>
  <si>
    <t>Otro - Plan/Anteproyecto</t>
  </si>
  <si>
    <t xml:space="preserve">Las modificaciones se encuentran en la carpeta compartida en red: \\172.16.4.28\1. Versión Oficial de Proyectos\2020 Versión Oficial de Proyectos. Los seguimientos se encuentran en la carpeta compartida en red:\\172.16.4.28 \Seguimiento Oficial de Proyectos\202020 Seguimiento Proyectos. También se encuentran en físico en el archivo de la Oficina Asesora de Planeación._x000D_
_x000D_
</t>
  </si>
  <si>
    <t>Durante este trimestre de 2020 se atendieron positivamente 21 solicitudes de modificación a los proyectos de inversión de BMPT. Además, se realizó el seguimiento a los proyectos de inversión con corte a 31 de diciembre de 2019.</t>
  </si>
  <si>
    <t>Ninguna</t>
  </si>
  <si>
    <t>Elaborar informes de Territorialización de la inversión de las 20 localidades, con el detalle por proyectos, colegios y localidades.</t>
  </si>
  <si>
    <t>Archivo Power Point</t>
  </si>
  <si>
    <t>Rendición de Cuentas a través de los Boletines de Territorialización de la inversión a 30 de Diciembre de 2019</t>
  </si>
  <si>
    <t>Seguimiento al avance en las actividades contenidas en el Plan de Acción del PIGA de la entidad.</t>
  </si>
  <si>
    <t>Otro - Seguimientos al PIGA</t>
  </si>
  <si>
    <t>Equipo Sistema Integrado de Gestión - Subsistema Gestión Ambiental</t>
  </si>
  <si>
    <t>Archivo en excel con el porcentaje de cumplimiento del Plan de Acción PIGA 2019.</t>
  </si>
  <si>
    <t>Se logra un cumplimiento del 95,53% en las actividades contempladas en el plan de acción del PIGA de la entidad, ejecutadas en el año 2019.</t>
  </si>
  <si>
    <t>Por temas presupuestales no se lograron cumplir algunas actividades, las cuales se proyectaron para el año 2020.</t>
  </si>
  <si>
    <t>Diseñar y desarrollar estrategias de socialización y sensibilización de temas relacionados con el Sistema Integrado de Gestión.</t>
  </si>
  <si>
    <t>Otro - Estrategias de Sensibilización</t>
  </si>
  <si>
    <t>Equipo Sistema Integrado de Gestión</t>
  </si>
  <si>
    <t>Correo electronico</t>
  </si>
  <si>
    <t xml:space="preserve">Durante el primer trimestre se socializó el Modelo Integrado de Planeación y Gestión a través de un ejercicio de gamificación con los servidores de nivel central, que permitió medir la apropiación del modelo de gestión, sus dimensiones, políticas y los atributos a tener en cuenta para un buen desempeño al interior de la entidad. </t>
  </si>
  <si>
    <t>Realizar asesorías y capacitaciones para la construcción y seguimiento del POA de la vigencia en los tres niveles de la SED de acuerdo con las solicitudes recibidas.</t>
  </si>
  <si>
    <t>Demanda</t>
  </si>
  <si>
    <t>Otro - Actas o Listas de asistencia o correo electrónico</t>
  </si>
  <si>
    <t>Actas de reunión, listas de asistencias o correos electronicos</t>
  </si>
  <si>
    <t>Se realizó asesoría a los tres niveles de la Secretaría de Educación del Distrito en temas como: Que es el POA, proceso de programación y solicitud de cambios, fechas del reporte 2020, ingreso al aplicativo para el reporte y generación de reportes, a continuación se presenta el reporte desagregado de las asesorías técnicas por nivel: Central 6, Local 5, Institucional 9</t>
  </si>
  <si>
    <t>Se presento el inconveniente de realizar las actividades presenciales con nivel central  y local respecto al POA, dado la situación de calamidad pública del COVI-19</t>
  </si>
  <si>
    <t>Se ha realizado asesoría de manera virtual, ademas de elaboración de un vídeo que explica el proceso de ingreso y reporte del POA para nivel central y local, este se publico en prensased para su proceso de socialización.</t>
  </si>
  <si>
    <t>Asesoría en la formulación de los mapas de riesgos de: Procesos, Direcciones Locales de Educación, Colegios, proyectos de inversión y el mapa de riesgos de corrupción del Plan Anticorrupción y de Atención al Ciudadano.</t>
  </si>
  <si>
    <t>Otro - Actividades de asesoría</t>
  </si>
  <si>
    <t>Actas de reunión, Lista de Asistencia, Correo electronico, Teams, Zoom,</t>
  </si>
  <si>
    <t>En el primer trimestre del año fue realizada la socialización de la metodología de Administración del Riesgo 2020 y se prestó asesoría en la construcción del Mapa de Riesgo (Matriz DOFA, Riesgos e Indicadores) vigencia 2020 a los Procesos, Proyectos de Inversión, Direcciones Locales de Educación y Colegios.La convocatoria para la socialización y asesoría fue realizada al 100% de Procesos, Proyectos de Inversión, DILE y Colegios</t>
  </si>
  <si>
    <t>Depurar y mantener actualizado el Directorio de colegios oficiales y no oficiales de Bogotá, garantizando la consistencia de información con el orden Nacional.</t>
  </si>
  <si>
    <t>Otro - Base de datos Actualizadas</t>
  </si>
  <si>
    <t>Francisco Arevalo R. / Equipo Gestión de la Información</t>
  </si>
  <si>
    <t>Correos electrónicos-Base actualizada del directorio</t>
  </si>
  <si>
    <t>A través de la actualización del directorio y su publicación en la pagina web de la SED permite a los diferentes niveles y a la comunidad educativa, tener  actualizado la información para tener una comunicación efectiva.</t>
  </si>
  <si>
    <t>Elaborar boletines estadísticos  sectoriales y por localidad, fichas estadísticas y otros documentos de análisis.</t>
  </si>
  <si>
    <t>Otro - Boletines y documentos</t>
  </si>
  <si>
    <t>Equipo Gestión de la Información</t>
  </si>
  <si>
    <t>Se consolidaron los boletines estadísticos por localidad y el de ciudad. Está pendiente la actualización de información de los datos asociados con la Dirección de Evaluación de la Educación.</t>
  </si>
  <si>
    <t>Asesorar la formulación de proyectos de inversión por subsecretaría</t>
  </si>
  <si>
    <t xml:space="preserve">Otro - listas de asistencia o acta de reunión </t>
  </si>
  <si>
    <t>Todo el equipo de la OAP</t>
  </si>
  <si>
    <t>Se está apoyando la formulación de los proyectos nuevos de las 4 subsecretarias. Por lo pronto se han identificado 20 proyectos nuevos, cuya formulación va en la primera de las tres fases previstas para tal fin.</t>
  </si>
  <si>
    <t>Control Interno</t>
  </si>
  <si>
    <t>Liderazgo estratégico</t>
  </si>
  <si>
    <t>Documentos</t>
  </si>
  <si>
    <t>Óscar Andrés García Prieto</t>
  </si>
  <si>
    <t>https://educacionbogota.sharepoint.com/sites/OCI/2020/Forms/AllItems.aspx?viewid=d03aac0a%2De061%2D4b40%2Da587%2Dfabc4a0d5164&amp;id=%2Fsites%2FOCI%2F2020%2F1%2E%20Liderazgo</t>
  </si>
  <si>
    <t>Se asistió a 17 actividades de acompañamiento a contratos, 53 reuniones de los diferentes comités de la SED, Se llevó a cabo el CICCI y se eligió al representante de la alta dirección para el MECI, Se actualizaron los lineamientos para la Evaluación de la Gestión por dependencias y se construyó el sitio de SharePoint en el que las dependencias pueden almacenar las evidencias de cumplimiento de las actividades del POA.</t>
  </si>
  <si>
    <t>Enfoque hacia la prevención</t>
  </si>
  <si>
    <t>https://educacionbogota.sharepoint.com/sites/OCI/2020/Forms/AllItems.aspx?viewid=d03aac0a%2De061%2D4b40%2Da587%2Dfabc4a0d5164&amp;id=%2Fsites%2FOCI%2F2020%2F2%2E%20Prevenci%C3%B3n</t>
  </si>
  <si>
    <t>Se capacitó a dependencias de los diferentes niveles de la SED acerca del proceso de evaluación de la gestión 2020, se publicaron 3 notas en Prensa SED de temas de Control Interno. Se llevó a cabo la publicación de los seguimientos, informes y auditorías en la página web cumpliendo con el esquema de publicación requerido por la ley de transparencia. Se asistió a la capacitación sobre la evaluación del desempeño.</t>
  </si>
  <si>
    <t>Debido a la situación actual de emergencia sanitaria fue necesario cancelar una de las capacitaciones establecidas en la planeación de este año.</t>
  </si>
  <si>
    <t>Se reprogramará cuando exista nuevamente la posibilidad de llevar a cabo reuniones sin riesgo de contagio para los asistentes.</t>
  </si>
  <si>
    <t>Evaluación de la gestión del riesgo</t>
  </si>
  <si>
    <t>N/A</t>
  </si>
  <si>
    <t>NA</t>
  </si>
  <si>
    <t>Relación con entes externos de control</t>
  </si>
  <si>
    <t>https://educacionbogota.sharepoint.com/sites/OCI/2020/Forms/AllItems.aspx?viewid=d03aac0a%2De061%2D4b40%2Da587%2Dfabc4a0d5164&amp;id=%2Fsites%2FOCI%2F2020%2F4%2E%20Entes%20externos</t>
  </si>
  <si>
    <t>Se presentaron los informes correspondientes a la rendición de cuentas mensual en el sistema de vigilancia y control fiscal SIVICOF de la Contraloría de Bogotá D.C de enero febrero y marzo 2020 en oportunidad.Se remitió el formato 71 de seguimiento al plan de mejoramiento de la contraloría de Bogotá.Se remitió en oportunidad la rendición de cuentas anual y el estado del plan de mejoramiento  establecido con la Contraloría General de la República.</t>
  </si>
  <si>
    <t>Evaluación y seguimiento</t>
  </si>
  <si>
    <t>https://educacionbogota.sharepoint.com/sites/OCI/2020/Forms/AllItems.aspx?viewid=d03aac0a%2De061%2D4b40%2Da587%2Dfabc4a0d5164&amp;id=%2Fsites%2FOCI%2F2020%2F5%2E%20Eval%20y%20Seg</t>
  </si>
  <si>
    <t>Se hizo la Evaluación a la gestión por dependencias (408 informes), Se presentó en oportunidad la evaluación al PAAC, el reporte de Furag II, el seguimiento a la ley de transparencia, el seguimiento a los planes de mejoramiento de todos los niveles de la SED establecidos por la OCI y por los entes de control, el seguimiento al plan de mejoramiento del AGN y los demás establecidos para el periodo cumpliendo el 100% de las actividades propuestas.</t>
  </si>
  <si>
    <t>Asesora de Jurídica</t>
  </si>
  <si>
    <t xml:space="preserve">Atender con calidad y oportunidad las consultas, derechos de petición y prestar la asesoría jurídica que se requiera para efectos de garantizar el cumplimiento de las funciones asignadas a la Secretaría de Educación del Distrito._x000D_
_x000D_
</t>
  </si>
  <si>
    <t>Otro - Conceptos jurídicos y peticiones contestadas</t>
  </si>
  <si>
    <t>Oficina Asesora Jurídica</t>
  </si>
  <si>
    <t xml:space="preserve">base de datos de conceptos Jurídicos.-Reporte del  aplicativo SIGA con los derechos de petición. </t>
  </si>
  <si>
    <t xml:space="preserve">Para el periodo comprendido entre el 1 enero al 31 de marzo de 2020, la Oficina jurídica emitió 19 conceptos jurídicos cumpliendo con la meta del tiempo de respuesta. Se dio respuesta oportunamente  a 12 derechos de petición. _x000D_
</t>
  </si>
  <si>
    <t>No se presentaron</t>
  </si>
  <si>
    <t>Revisar jurídicamente los proyectos de actos administrativos para la firma del (la) Secretario (a) de Educación del Distrito, así como conceptuar jurídicamente sobre los proyectos de normatividad, asegurando que estos se expidan conforme a la normatividad vigente.</t>
  </si>
  <si>
    <t>Otro - Actos administrativos y conceptos</t>
  </si>
  <si>
    <t xml:space="preserve">Se brindo asesoría jurídica de forma oportuna a través de la revisión de proyectos de actos administrativos, y Proyectos de Acuerdo. Durante el trimestre se realizó la revisión de 529 actos administrativo y 12 proyectos de acuerdo. </t>
  </si>
  <si>
    <t>Con la implementación del trabajo en casa, se ha dificultado un poco contar con canales de comunicación inmediatos entre las personas que proyectan los documentos en las áreas técnicas y quienes revisan.</t>
  </si>
  <si>
    <t xml:space="preserve">-Se han realizado mesas de trabajo para abordar temas puntuales, lo que ha permitido generar documentos que proyectan una visión unificada. _x000D_
</t>
  </si>
  <si>
    <t>Presentar los casos ante el Comité de Conciliación de la Secretaría de Educación del Distrito y ejercer la debida representación prejudicial y extrajudicial para defender los derechos e intereses de la Entidad.</t>
  </si>
  <si>
    <t>Otro - Fichas de conciliación y actas de conciliación</t>
  </si>
  <si>
    <t>Reporte del Sistema de Información de Procesos Judiciales SIPROJ WEB, con las solicitudes de conciliación</t>
  </si>
  <si>
    <t>Se han cumplido los términos en el estudio de las solicitudes de conciliación, el comité ha evaluado y decidido sobre todos y cada uno de los asuntos presentados, se ha dado aplicación a las políticas de defensa de la SED, se encuentran actualizado SIPROJ y archivadas las actas.</t>
  </si>
  <si>
    <t>El correo institucional que se encuentra en la página oficial de la Secretaria de Educación no funciona de manera adecuada y la procuraduría envía citaciones a los cuales no se les da el trámite adecuado,  en atención al ciudadano se radican las solicitudes de conciliación y  se están direccionando a otras dependencias lo que hace que cuando llegan a jurídica como competentes ya han pasado algunos días y  la información recibida por las áreas esp</t>
  </si>
  <si>
    <t>Se envió correo al jefe con el formato oficial para que se solicite la creación de un correo para que la procuraduría pueda enviar las citaciones audiencias, se requerirá a la oficina de atención al ciudadano la indicación que todo aquello que venga con solicitud de conciliación es competencia de la oficina asesora jurídica, se está requiriendo la información a las áreas de manera clara, indicando el tiempo de respuesta,  cuando la respuesta se r</t>
  </si>
  <si>
    <t>Ejercer la defensa judicial de la Secretaría de Educación del Distrito y atender los requerimientos efectuados por los despachos judiciales procurando el éxito de las pretensiones de la Entidad en la mayoría de los procesos judiciales en los que ésta sea parte.</t>
  </si>
  <si>
    <t>Otro - Exito procesal</t>
  </si>
  <si>
    <t>SIPROJ Análisis Gerencial /módulo informes/ consulta parametrizada</t>
  </si>
  <si>
    <t xml:space="preserve">En el primer trimestre de 2020 se profirieron 80 fallos judiciales; de los cuales 78 son favorables para la Secretaria de Educación del Distrito, y 2 fallos en contra de la entidad. La gestión adelantada por la Oficina Jurídica en materia de procesos judiciales  permitió alcanzar  un éxito procesal del  97.5%. </t>
  </si>
  <si>
    <t>no se presentaron</t>
  </si>
  <si>
    <t>Adelantar, conforme a la normatividad vigente, el cobro persuasivo de las acreencias a favor de la Secretaría de Educación del Distrito, contenidas en los títulos ejecutivos reportados por las diferentes áreas de la Entidad o por despachos judiciales.</t>
  </si>
  <si>
    <t>Otro -  Procesos de cobro gestionados</t>
  </si>
  <si>
    <t xml:space="preserve">Base de trabajo en excel de cobro persuasivo con los procesos gestionados </t>
  </si>
  <si>
    <t>Se adelantaron las diligencias administrativas para gestionar el cobro persuasivo de acreencias en favor de la SED, encontrándose los siguientes avances:_x000D_
14 solicitudes de cobro,17 procesos finalizados en la etapa de cobro persuasivo,24 procesos terminados en ejecuciones fiscales,20 procesos se enviaron a la SHD para iniciar el proceso de cobro coactivo,4 procesos devueltos a la dependencia de origen, y 19 procesos se les realizo requerimientos.</t>
  </si>
  <si>
    <t xml:space="preserve">a)	Devoluciones a las áreas de origen de los títulos ejecutivos por no constituirlos en debida forma, actualmente se encuentran en estado de ¿devolución a dependencia de origen¿ 69 títulos ejecutivos._x000D_
b)	En razón a la actual situación de CALAMIDAD PÚBLICA y/o EMERGENCIA SANITARIA por el virus COVID-19, se suspendieron los seguimientos y las gestiones de cobro de los procesos._x000D_
c)	Demora y/o falta de respuesta a las solicitudes realizadas por la </t>
  </si>
  <si>
    <t xml:space="preserve">se ha requerido a las distintas áreas de la entidad encargadas en la elaboración de los títulos, con el propósito de constituirlos en debida forma. </t>
  </si>
  <si>
    <t>Ejercer,de manera oportuna y eficaz, la representación en los procesos administrativos en los que la Secretaría de Educación del Distrito sea vinculada.</t>
  </si>
  <si>
    <t>Otro - Procesos administrativos</t>
  </si>
  <si>
    <t>Reporte del aplicativo SIGA,con los procesos administrativos tramitados</t>
  </si>
  <si>
    <t xml:space="preserve"> Realización de forma, eficaz y oportuna la representación de la SED en todos los procesos administrativo y/o sancionatorios adelantados dentro de la oportunidad procesal. Durante el primer trimestre se ejerció la representación administrativa de forma oportuna de 88 procesos; de los cuales se presentaron 63 descargos, 6 recursos de reposición y 19   alegatos de conclusión.</t>
  </si>
  <si>
    <t xml:space="preserve">La información que se solicita no es enviada por la DCCEE y los Colegios en las fechas en las cuales son solicitadas._x000D_
La información que envían muchas veces no es clara y actualizada, por ende, es un material no oportuno para la defensa de los procesos._x000D_
No se cuentan con los expedientes magnéticos, únicamente físicos._x000D_
_x000D_
</t>
  </si>
  <si>
    <t xml:space="preserve">Mediante el envío de la circular donde se especifica cómo se requiere la información, se busca que esta sea reportada de dicha manera._x000D_
En los oficios mediante los cuales se solicita la información se especifica el día y/o fecha en el cual se debe enviar como limite el insumo. _x000D_
</t>
  </si>
  <si>
    <t>Proyectar los actos administrativos para la firma del (la) Secretario(a) de Educación del Distrito para resolver la segunda instancia de los procesos disciplinarios, garantizando la calidad y oportunidad en la emisión de tales actos.</t>
  </si>
  <si>
    <t>Otro - Actos administrativos de resolución de procesos disciplinarios</t>
  </si>
  <si>
    <t xml:space="preserve">Base de excel de procesos disciplinarios. </t>
  </si>
  <si>
    <t xml:space="preserve">Se proyectaron 18 actos administrativos al Secretario de Educación  para decisión disciplinaria  de forma oportuna. Durante el  trimestre  se revisaron 7 proyectos de ejecución de sanción disciplinaria. </t>
  </si>
  <si>
    <t>En la actualidad los términos de los procesos disciplinarios se encuentran suspendidos.</t>
  </si>
  <si>
    <t xml:space="preserve">No se presentaron </t>
  </si>
  <si>
    <t>Presentar de forma oportuna y con calidad los informes internos y externos relacionados el cumplimiento de las funciones asignadas a la Oficina Asesora Jurídica.</t>
  </si>
  <si>
    <t>Informes en formato PDF</t>
  </si>
  <si>
    <t xml:space="preserve"> Se presentaron de forma oportuna y con calidad los informes internos y externos _x000D_
 solicitados  a la Oficina Asesora Jurídica. Durante el periodo se dio respuesta a 8 solicitudes. </t>
  </si>
  <si>
    <t>Elaborar dos (2) estudios para el diagnóstico y la formulación de recomendaciones para la prevención de daño anti-jurídico sobre dos de las temáticas que generan mayor litigiosidad en la Entidad, para efectos de su presentación al Comité de Conciliación de la Secretaría de Educación del Distrito.</t>
  </si>
  <si>
    <t>Otro - Estudio para el diagnóstico</t>
  </si>
  <si>
    <t>Propuesta del  Manual de Prevenciòn del Daño anti-jurídico</t>
  </si>
  <si>
    <t xml:space="preserve">Se realizó una reunión  virtual para la revisión de la propuesta  realizada por la oficina Jurídica para el  Manual de prevención del daño Antijurídico; el cual  busca conocer  las causas que pueden llevar a que la entidad cause daño, perjuicios y/o riesgo. </t>
  </si>
  <si>
    <t>Control Disciplinario</t>
  </si>
  <si>
    <t>Proferir el acto administrativo que corresponda (Auto de inicio de indagación o apertura de investigación),  de acuerdo con las quejas e informes que se asignan en reparto a los abogados de la Oficina de Control Disciplinario.</t>
  </si>
  <si>
    <t>Actos administrativos</t>
  </si>
  <si>
    <t>Oficina de Control Disciplinario</t>
  </si>
  <si>
    <t xml:space="preserve">Sistema Distrital de Información Disciplinario. </t>
  </si>
  <si>
    <t>Se profirierón 259 autos de indagación preliminares y  84 aperturas de investigación disciplinaria.</t>
  </si>
  <si>
    <t>Elevado número de quejas, alta carga laboral de la oficina.</t>
  </si>
  <si>
    <t xml:space="preserve">Realización de un filtro por parte de la jefatura, para establecer cuales quejas e informes amerítan el inicio de una actuación disciplinaria, de acuerdo con lo estipulado en el parágrafo 1 del artículo 150 de la Ley 734 de 2002. </t>
  </si>
  <si>
    <t xml:space="preserve">Direccionar las quejas e informes radicados en la Oficina, que no sean repartidas a los abogados, frente a las cuales procedan otras decisiones tales como autos inhibitorios y preservación del orden interno._x000D_
</t>
  </si>
  <si>
    <t xml:space="preserve">Otro -  </t>
  </si>
  <si>
    <t xml:space="preserve">Base de datos del Despacho, reporte del Sistema Distrital de Información_x000D_
Disciplinario. </t>
  </si>
  <si>
    <t>Se profirieron 166 autos inhibitorios.</t>
  </si>
  <si>
    <t>Elevado número de quejas e informes radicados</t>
  </si>
  <si>
    <t>Realización de un filtro en el análisis de las quejas e informes en aras de clasificar el reparto y evitar el aumento de las quejas asignadas a los abogados de la dependencia.</t>
  </si>
  <si>
    <t>Proferir los actos administrativos para definir de fondo la actuación disciplinaria, una vez se haya recaudado el material probatorio suficiente dentro de los procesos correspondientes a los años 2013, 2014, 2015, 2016 y 2017.</t>
  </si>
  <si>
    <t xml:space="preserve">Se prefirieron 2 autos de archivo de 2015, 10 de 2016, 16 de 2017. _x000D_
Se profirieron 2 destituciones 2014, 1 de 2015, 1 destitución y 2 suspensiones de 2016, 1 destitución de 2017._x000D_
Se profirieron 3 absoluciones de 2016, 1 de 2017._x000D_
Para un total de 39 decisiones de fondo._x000D_
</t>
  </si>
  <si>
    <t>La elevada carga laboral que presentan funcionarios de la dependencia._x000D_
Suspensión de términos por la pandemia del coronavirus.</t>
  </si>
  <si>
    <t>El jefe de la oficina, ha optimizado al máximo al apoyo de los contratistas, no solamente para la proyección de autos de fondo, sino para el impulso y trámite de los procesos.</t>
  </si>
  <si>
    <t>Proferir los actos administrativos para definir de fondo la actuación disciplinaria una vez se haya recaudado el material probatorio suficiente y se encuentre en la etapa pertinente para su evaluación. (Expedientes correspondientes a los años 2018, 2019 y 2020).</t>
  </si>
  <si>
    <t>Se profirieron 28 autos de archivo del 2018 y  44 de 2019._x000D_
Se profirieron 2 destituciones y 1 suspensión del 2018, 1 amonestación escrita con copia a la hoja de vida de 2019._x000D_
Se profirio 1 absolución de 2019._x000D_
Para un total de 77 decisiones de fondo.</t>
  </si>
  <si>
    <t xml:space="preserve">Elevada carga laboral de funcionarios de la oficina._x000D_
Suspensión de terminos por la pandemis del coronavirus._x000D_
</t>
  </si>
  <si>
    <t>Asignación a contratistas de expedientes para proyectar decisiones de fondo, y en algunas oportunidades de trámite para dar celeridad a los procesos, por parte del jefe de la dependencia.</t>
  </si>
  <si>
    <t xml:space="preserve">Realizar la labor de prevención en todos los niveles de la SED por medio de charlas sobre régimen disciplinario aplicable a los funcionarios de la entidad. </t>
  </si>
  <si>
    <t>Charlas</t>
  </si>
  <si>
    <t>Actas.</t>
  </si>
  <si>
    <t>Se realizó una capacitación durante este periodo.</t>
  </si>
  <si>
    <t xml:space="preserve">Debido a la situación de salud publica por motivo del coronavirus no se han podido programar mas capacitaciones._x000D_
</t>
  </si>
  <si>
    <t>Ninguna.</t>
  </si>
  <si>
    <t>Realizar la labor de prevención en todos los niveles de la SED por medio de folletos o circulares en temas:cumplimiento de términos de respuesta y finalización en el SIGA. , cumplimiento respuesta derechos de petición dentro del termino legal , abandono del cargo,  diligenciamiento de plataforma SIDEAP.</t>
  </si>
  <si>
    <t>Campañas</t>
  </si>
  <si>
    <t>En este periodo no aplica.</t>
  </si>
  <si>
    <t>No aplica para este periodo.</t>
  </si>
  <si>
    <t>Debido a la situación de salud publica por motivo del coronavirus no se han podido realizar acciones relacionadas a esta actividad.</t>
  </si>
  <si>
    <t>Efectuar seguimiento a través de revisión física de los procesos a cargo de los abogados de la OCD, con el objeto de verificar el cumplimiento de términos, la actualización del SID3 y fijar directrices.</t>
  </si>
  <si>
    <t>Reportes</t>
  </si>
  <si>
    <t>Acta y relación de expedientes revisados.</t>
  </si>
  <si>
    <t xml:space="preserve">Se revisaron expedientes a una abogada de carrera del año 2015. _x000D_
Se realizó revisión de algunos expedientes reasignándolos a  dos contratistas._x000D_
</t>
  </si>
  <si>
    <t>Alta carga laboral.</t>
  </si>
  <si>
    <t xml:space="preserve">Efectuar la revisión de los procesos disciplinarios que se encuentran finalizados, para determinar que cumplan con los requerimientos exigidos para archivo y digitalizarlos._x000D_
_x000D_
_x000D_
_x000D_
</t>
  </si>
  <si>
    <t>Expedientes</t>
  </si>
  <si>
    <t>Informe detallado.</t>
  </si>
  <si>
    <t>Se realizó la revisón de 33 cajas que contenian 128 expedientes, con el fin de determinar los tramites faltantes en la ejecucion de sancion de estos procesos.</t>
  </si>
  <si>
    <t>Asesora de Comunicación y Prensa</t>
  </si>
  <si>
    <t>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</si>
  <si>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Generar historias periodisticas en distintos formatos que contribuyan a visibilizar los actores y contextos del sector educativo que se desarrollan en territorio.</t>
  </si>
  <si>
    <t>Otro - Historias</t>
  </si>
  <si>
    <t>Unidad de Prensa</t>
  </si>
  <si>
    <t>REGISTRO PRODUCTOS PERIODÍSTICOS OACP 2020 - Historias  (Base de datos)</t>
  </si>
  <si>
    <t xml:space="preserve">Para este trimestre  se produjeron y publicaron 2 historias de la educación relacionadas a la estrategia Aprende en casa, puesta en marcha por la SED para continuar con el servicio educativo durante la emergencia sanitaria por el coronavirus. </t>
  </si>
  <si>
    <t xml:space="preserve">en los meses de Enero y Febrero se realizó planeacion de las estrategias a realizar y para la producción de historias  en estos meses se tuvo la dificultad  de no contar con el equipo requerido de periodistas  para generar dichas historias, mientras se surtió el proceso de  contratación.En el mes de  marzo solo se pudieron producir 2 historias por la coyuntura de la pandemia del covid 19 lo que impide la realización de reporteria en campo. </t>
  </si>
  <si>
    <t xml:space="preserve">Entendiendo que el asilamiento obligatorio para prevenir el contagio del covid 19 puede ampliarse y que, por tanto,continuaremos con la dificultad de realizar reporterías en campo (colegios), se propondrán historias en nuevos formatos que puedan realizar de manera virtual. </t>
  </si>
  <si>
    <t>Realizar productos periodísticos en distintos géneros y formatos de las actividades, logros y avances de la gestión de la entidad y publicarlos en los canales de comunicación a cargo de la OACP.</t>
  </si>
  <si>
    <t xml:space="preserve">Otro - Productos periodísticos </t>
  </si>
  <si>
    <t xml:space="preserve">Unidad de Prensa </t>
  </si>
  <si>
    <t>REGISTRO PRODUCTOS PERIODÍSTICOS OACP 2020 (Base de datos)</t>
  </si>
  <si>
    <t xml:space="preserve">Para este trimestre se produjeron 185 productos periodísticos para públicos internos y externos, distribuidos así: - 158 notas y/o cubrimientos sobre temas como:elecciones de gobierno escolar, Día Internacional de la Mujer y la Niña en la Ciencia, información continua sobre covid 19 medidas distritales/recomendaciones para prevención/autoprotección/autocuidado colectivo. 25 boletines de prensa  y 2 comunicados de prensa. </t>
  </si>
  <si>
    <t>No Aplica</t>
  </si>
  <si>
    <t>Realizar análisis de monitoreo para determinar el impacto de la gestión de prensa y comunicaciones de la entidad.</t>
  </si>
  <si>
    <t>_x000D_
Informe de análisis de monitoreo de medio OACP</t>
  </si>
  <si>
    <t>Se realizó un relacionamiento proactivo con medios masivos de comunicación, a través del envío sistemático de información a periodistas. Gracias a esta estrategia, en enero de 2020 se registraron 237 noticias para la SED, de las cuales 91 fueron de impacto positivo, 145 neutras y 1 negativa. Durante el mes de febrero se registraran 234 noticias.En Marzo se registraron 299 noticias.Los temas se enfocaron al cierre de Colegios de manera temporal y</t>
  </si>
  <si>
    <t xml:space="preserve">El mes de  Marzo fue atípico por la coyuntura de la cuarentena se terminó y para este mes se terminó  el contrato con la empresa de monitoreo e implicó hacer el monitoreo de manera manual. </t>
  </si>
  <si>
    <t>Dentro de las medidas correctivas en marzo fue  la adaptación del equipo de prensa en el modelo de teletrabajo para sacar adelante la estrategia de comunicaciones.  Otra medida correctiva fue la de capturar el registro de noticias de manera manual.</t>
  </si>
  <si>
    <t>Producir y/o revisar piezas de comunicación gráficas y audiovisuales  que contribuyan a la implementación de estrategias de comunicación de las áreas y proyectos de inversión de la entidad</t>
  </si>
  <si>
    <t>Piezas comunicativas</t>
  </si>
  <si>
    <t>Unidad creativa (Gráfica y Audiovisual)</t>
  </si>
  <si>
    <t>REGISTRO PRODUCTOS UNIDAD CREATIVA OACP 2020 (Base de datos)_x000D_
_x000D_
Ubicación:_x000D_
 /Volumes/MPGRAFICA1/Grafico Lacie Bkup/2020/POA/FINALES/_x000D_
Revisiones: _x000D_
/Volumes/MPGRAFICA1/Grafico Lacie Bkup/2020/POA/REVISIONES_x000D_
 Video: _x000D_
MP-VIDEO3-SED 2020</t>
  </si>
  <si>
    <t>Para este periodo se produjeron y revisaron 569 piezas de comunicación distribuidas en 459 gráficas, 12 piezas producto de la revisión de la OACP que corresponden a productos realizados por terceros, se apoyaron campañas estratégicas como: el regreso a clases, matrículas, actualización del portal, wallpaper y prensased con la nueva imagen, Covid19, aprende en casa, entrega de refrigerios, misión educadores y   y se producen 98 piezas audiovisual</t>
  </si>
  <si>
    <t>1.Debido a las medidas de  cuarentena las  ultimas 3 semanas se ha hecho trabajo en casa, razón por la cual algunas de las evidencias fisicas no reposan en los equipos de  la SED._x000D_
2. El Covid 19 ha obligado a darle prioridad a ciertos temas y postegar otros.</t>
  </si>
  <si>
    <t>1. Por ahora se estan registrando los link donde se han publicado los videos, una vez podamos regresar a la SED se haran las copias de los videos producidos en la carpeta correspondiente de los discos duros de la oficina de comunicaiones de la SED._x000D_
2. Se han organizado las solicitudes priorizando campañas externas relacionadas con #AprendeEnCasa, refrigerios, educación virtual entre otros.</t>
  </si>
  <si>
    <t>Asesorar y responder a requerimientos de servicios de comunicación que contribuyan al desarrollo de acciones y estrategias de comunicación  dirigidas  a los distintos públicos y niveles de la SED</t>
  </si>
  <si>
    <t>Requerimientos</t>
  </si>
  <si>
    <t>Registro requerimientos OACP 2020 (Base de datos) - Pantallazos de requerimientos</t>
  </si>
  <si>
    <t xml:space="preserve">Para este periodo la OACP gestiona 18O solicitudes de requerimientos para atender y los cuales se distribuyen de la siguiente manera. 56 Requerimientos en el mes de Enero, Febrero 45,  Marzo 79 Requerimientos, teniendo en cuenta las medidas tomadas frente al COVID19 desde la SED,  los temas en que se enfatizó el trabajo de Prensa, Unidad Creativa, Audiovsual y Digital fue cuidados y medidas  de protección, Aprende en Casa, Entrega de Refrigerios </t>
  </si>
  <si>
    <t>Teniendo en cuenta los diferentes cambios y las medidas adoptadas frente al COVID 19 de teletrabajo, algunas áreas han omitido enviar  los insumos y/o información completa al momento de realizar requerimientos por Share Point,  ocasionando en algunos casos demora para el inicio del proceso de respuesta a los requerimientos.</t>
  </si>
  <si>
    <t>Se realizará difusión por medios internos  de una pieza gráfica recordando las pautas para iniciar un requerimiento ante la OACP con información como: nombres y contacto de los periodistas que cubren cada una de las subsecretarías,  tiempo pertinente para realizar cambios después de entregado un producto grafico 3 días hábiles, cantidad de cambios  que se realizarán por requerimientos 3 ajustes entre otros aspectos.</t>
  </si>
  <si>
    <t>Realizar registros fotográficos que permitan dar respuesta a las necesidades de cubrimiento y producción fotográfica de los diferentes proyectos y áreas de la entidad.</t>
  </si>
  <si>
    <t>Otro - Registros Fotográficos</t>
  </si>
  <si>
    <t>REGISTRO PRODUCTOS FOTOGRÁFICOS OACP 2020 (Base de datos)</t>
  </si>
  <si>
    <t>Para el periodo de reporte la Oficina Asesora de Comunicación y Prensa registró un total de 1733 registros fotográficos asi: Enero 486 registros  fotográficos que correspondieron a eventos relacionados con la divulgación de logros y avances del plan sectorial de Educación e insumos para la unidad creativa con el fin de ser utilizadas en piezas comunicativas Febrero:586 registros fotográficos.Marzo: Se registraron un total de 661 registros</t>
  </si>
  <si>
    <t>Se ha restringido la toma de registros en exteriores debido a las circunstancias de cuarentena.</t>
  </si>
  <si>
    <t>Se apoyó la toma de registros que se pueden hacer desde casa para diferentes estrategias de comunicación.</t>
  </si>
  <si>
    <t>Monitorear y analizar  la gestión de las redes sociales de la entidad así como las estrategias de crecimiento e interacción de las mismas.</t>
  </si>
  <si>
    <t>Unidad de Comunicación Digital</t>
  </si>
  <si>
    <t>Informe de gestión de redes sociales</t>
  </si>
  <si>
    <t>S e implementaron 10 iniciativas de comunicación digital para temas_x000D_
estratégicos asociados a la gestión institucional, se desarrollaron e implementaron parámetros de gestión de canales digitales institucionales. Durante el trimestre, se evidenció un crecimiento de 22.636 seguidores para las cuentas de Twitter, Facebook, Instagram y YouTube, pasando de tener una comunidad de 163.078 seguidores en nuestras redes sociales a 185.714 seguidores.</t>
  </si>
  <si>
    <t xml:space="preserve">Se encuentra en definición un Plan de Comunicación Digital, que articule  la linea de implementación de las diferentes acciones y monitoreo  al comportamiento de las redes sociales. </t>
  </si>
  <si>
    <t>Se propuso  trabajar en el desarrollo del Plan de Comunicación Digital_x000D_
y hacerlo trasversal a la gestión de la OACP.</t>
  </si>
  <si>
    <t>Monitorear el avance de la comunicación interna de la entidad.</t>
  </si>
  <si>
    <t>Otro - Propuesta o Informe</t>
  </si>
  <si>
    <t>Unidad de Comunicación Interna</t>
  </si>
  <si>
    <t>Propuesta de medición</t>
  </si>
  <si>
    <t>Se elaboró y presentó propuesta de medición a través de encuesta virtual cuyo objetivo principal es conocer la satisfacción de los funcionarios frente a los canales de información que se transmiten a través de la comunicación interna y cuyos productos principales espera como resultados sean conocidos, sensibilizados, apropiados e implementados en los niveles Institucional, local y central.</t>
  </si>
  <si>
    <t>Identificar y asesorar directamente acciones de comunicación interna de la entidad ( Eventos, campañas, actividades, capacitaciones)</t>
  </si>
  <si>
    <t>Acciones</t>
  </si>
  <si>
    <t>Registros fotográficos</t>
  </si>
  <si>
    <t xml:space="preserve">En el periodo de reporte se asesoraron 22 acciones de comunicación con el fin de divulgar los logros y avances de la entidad tanto con sus colaboradores como con la comunidad.Se distribuyeron de la siguiente manera  Enero:Se asesoraron 3 eventos .Febrero:Se asesoraron 7 eventos. Marzo:Se asesoraron  2 eventos 1) encuentro de la Secretaria Edna Bonilla con los funcionarios y 2) la celebración del Día Internacional de la Mujer. y 10 actividades de </t>
  </si>
  <si>
    <t>Realizar una campaña de divulgación de los servicios del Centro de Documentación y Memoria</t>
  </si>
  <si>
    <t>Otro -  Campaña o informe</t>
  </si>
  <si>
    <t>Centro de Documentación y Memoria</t>
  </si>
  <si>
    <t xml:space="preserve">Campaña /  Informe </t>
  </si>
  <si>
    <t>Se diseñó y presentó una campaña de divulgación de los servicios y beneficios del Centro de Documentación así como del Repositorio Institucional, especificando actividades, productos y tiempos de ejecución. Se aprobó la campaña de divulgación por parte de a jefe de la OACP y se da inició a la realización de algunas actividades como el recomendado de Prensa SED y la solicitud de piezas digitales a la unidad de diseño.</t>
  </si>
  <si>
    <t>Se presentaron alguas demoras en los tiempos de respuesta  por parte del área de diseño en la elaboración de las piezaspara la campaña, lo que implica retraso en la ejecución.</t>
  </si>
  <si>
    <t xml:space="preserve">En un mismo requerimiento, solicitar con antelación el diseño de varias de las piezas que usarán en la campaña, con el fin de tenerlas en reserva. </t>
  </si>
  <si>
    <t>Realizar seguimiento al cumplimiento de metas, ejecución financiera  y gestión  contractual  competencia de la Oficina Asesora de Comunicación y Prensa.</t>
  </si>
  <si>
    <t>Unidad Administrativa</t>
  </si>
  <si>
    <t>Informe de gestión</t>
  </si>
  <si>
    <t>Para la vigencia 2020 se asignaron recursos por valor de $2,194,022,600 distribuidos en los dos componentes de inversión de los proyectos 1055 y 1058 Respectivamente.Adicionalmente por concepto de funcionamiento $67,944,600.Todos los recursos asignados apuntan a la continuidad y desarrollo de la estrategia de comunicación de la entidad. En el periodo de reporte se validó el Plan Operativo Anual con la jefe asignada a la OACP, se remitió Mapa de r</t>
  </si>
  <si>
    <t xml:space="preserve">Realizar seguimiento y análisis del desempeño del portal web institucional </t>
  </si>
  <si>
    <t>Se realizaron los cambios de diseño y presentación (gamas de color) del Portal Web_x000D_
Institucional, correspondientes al nuevo Manual de Imagen de la Alcaldía Mayor. Se realizaron 159 actualizaciones de contenido al Portal Web Institucional durante el periodo reportado (93 el mes de enero y 66 actualizaciones en febrero y 112 en el mes de Marzo). Se realizó informe de analítica para Portal Web Institucional, con indicadores que sirven para reconoc</t>
  </si>
  <si>
    <t xml:space="preserve">La página web, construida sobre Drupal 8, es un desarrollo reciente (aproximadamente_x000D_
nueve meses), que requiere de importantes ajustes para mejorar la usabilidad del sitio, su indexación en motores de búsqueda y la integración con otros ambientes digitales como las_x000D_
redes sociales.La OACP no tiene una comunicación directa con el proveedor que desarrolló el Portal Web_x000D_
Institucional (Sauco Technologies). </t>
  </si>
  <si>
    <t>Se socializarán con RedP las necesidades más urgentes del Portal Web Institucional, con_x000D_
el fin de establecer un procedimiento para la atención de estos requerimientos y definir cuál_x000D_
es el mejor camino para llevar este proceso adelante.</t>
  </si>
  <si>
    <t>Dirección General de Educación y Colegios Distritales</t>
  </si>
  <si>
    <t>Gestionar la convocatoria de las Mesas Distritales de Rectores con el fin de fortalecer el trabajo de las Direcciones Locales de Educación favoreciendo la comunicación entre los  niveles central, local e institucional.</t>
  </si>
  <si>
    <t>Otro - Mesas de Rectores Realizadas</t>
  </si>
  <si>
    <t>Profesional DGECD</t>
  </si>
  <si>
    <t>Listas de asistencia _x000D_
Actas _x000D_
Informe</t>
  </si>
  <si>
    <t>Se desarrollo una (1) reunión virtual el 24 de marzo de 2020, con los rectores de instituciones educativas distritales, fortaleciendo el conocimiento del manejo de los procesos educativos durante la emergencia presentada por el coronavirus, donde se llega a cuerdos sobre el manejo de temas como alimentación escolar, movilidad, contratación, entre otros.  Acercamiento a través del dialogo entre el nivel central y local de la SED y los rectores</t>
  </si>
  <si>
    <t xml:space="preserve">Es un reto en realidad acudir a la virtualidad para tratar los temas de la mesa y proponer lenguaje adecuado para nuevos medios de comunicación._x000D_
La situación de emergencia ha dado cuenta de las herramientas que se tienen para trabajar con la comunidad educativa y cuáles son las falencias._x000D_
</t>
  </si>
  <si>
    <t>La diversidad de temas en ocasiones hace que parezca que no se han atendido las preguntas de los rectores por lo que se trabajo un proceso de recolección de preguntas a través de chat para poder dar respuesta a todas las inquietudes de los rectores representantes. _x000D_
Se sigue pensando en programar sesiones donde se puedan tratar temas específicos y de mayor importancia para los directivos docentes.</t>
  </si>
  <si>
    <t>Realizar Comités con Directores Locales con el fin de fortalecer los procesos de gestión, propiciar el empoderamiento como agentes articuladores de los procesos entre el nivel central e institucional y mejorar los canales de comunicación con el sector educativo local.</t>
  </si>
  <si>
    <t>Otro - Comités DILES Realizados</t>
  </si>
  <si>
    <t>Profesionales DGECD</t>
  </si>
  <si>
    <t>Actas de reunión_x000D_
Listados de asistencia</t>
  </si>
  <si>
    <t>Se logró realizar cuatro reuniones de Directores Locales: tres (3) de ellas presenciales y una virtual, dónde se trataron temas relacionados con la presentación de las nuevas directrices de la actual administración, se presentaron los nuevos equipos de trabajo y la proyección de metas y estrategias por cada Dirección.</t>
  </si>
  <si>
    <t>La crisis por la Pandemia del Covid 19, implicó realizar una reunión virtual, lo cual, como no es habitual, no da las mismas condiciones de agilidad y nivel de participación que len as reuniones presenciales, aunado a que los medios virtuales, Internet, algunos equipos de comunicación, y las destrezas digitales no son las idóneas, para algunos casos</t>
  </si>
  <si>
    <t>Se continuará utilizando los medios virtuales con los ajustes y orientaciones para una mejor comunicación</t>
  </si>
  <si>
    <t>Divulgar los protocolos de la ruta de atención integral en convivencia escolar a los Colegios  Distritales a través de talleres, con el fin de sensibilizar a la comunidad educativa y demás actores sobre el abordaje de situaciones que vulneren los derechos humanos, sexuales y reproductivos de los estudiantes.</t>
  </si>
  <si>
    <t xml:space="preserve">Otro - Colegios Distritales con divulgación de protocolos </t>
  </si>
  <si>
    <t>Profesionales DPRI</t>
  </si>
  <si>
    <t xml:space="preserve">Listas de asistencia	_x000D_
</t>
  </si>
  <si>
    <t xml:space="preserve">Se realizan un total de 12 capacitaciones sobre Sistema de Alertas y  Protocolos de Atención integral en los establecimientos educativos distritales de Bogotá	_x000D_
</t>
  </si>
  <si>
    <t>Dar tratamiento a la información de convivencia escolar a través del Sistema de Alertas en el abordaje inicial de los casos y su manejo psicopedagógico desde los Colegios, en el marco del Sistema Distrital de Convivencia Escolar.</t>
  </si>
  <si>
    <t>Otro -  Informe de casos Direccionados y Boletines</t>
  </si>
  <si>
    <t xml:space="preserve">Equipo Sistema de Alertas </t>
  </si>
  <si>
    <t xml:space="preserve">Matrices consolidadas de reportes en el Sistema de Alertas de enero  a marzo de 2020	_x000D_
	_x000D_
</t>
  </si>
  <si>
    <t xml:space="preserve">Se cuentan con un reporte total de 8,428  casos en los cuales se reportan alertas de Abuso y Violencia, Consumo de Sustancias Psicoactivas, Conducta Suicida, Accidentalidad Escolar, maternidad y paternidad temprana, trastornos del aprendizaje y del comportamiento	_x000D_
</t>
  </si>
  <si>
    <t>Asesorar, apoyar,  hacer seguimiento y control de los POA de las 19 Direcciones Locales de Educación, con el objeto de fortalecer el proceso de planeación y gestión a nivel local e institucional.</t>
  </si>
  <si>
    <t>Otro - DILEs asesoradas</t>
  </si>
  <si>
    <t>Equipo Plan Operativo Anual</t>
  </si>
  <si>
    <t>Registros Planeación POA de las 19 Direcciones Locales de Educación en la Plataforma POA_x000D_
Correos Institucionales con Directrices sobre la Planeación del POA 2020_x000D_
Actas de Acompañamiento</t>
  </si>
  <si>
    <t>Que las 19 Direcciones Locales realizaran el proceso de Planeación del POA 2020 de acuerdo a los lineamientos normativos. En este sentido visitamos y apoyamos a las DILEs, basados en la normatividad vigente y divulgando dichos documentos. Logramos que el trabajo se hiciera revisando los procesos y resultados de la gestión cada DILE.</t>
  </si>
  <si>
    <t>Algunas DILEs tienen profesionales o encargados del POA nuevos, algunos de ellos desconocían totalmente el tema._x000D_
En algunos casos estaban llevando la mala practica de copiar el POA del año anterior para "salir del paso" y realizar rápidamente la planeación._x000D_
Contingencia Coronavirus, la  asesoría y registro virtual y poner en marcha la armonización para el segundo semestre con nuevo PDD</t>
  </si>
  <si>
    <t>Realizamos todas la asesorías y acompañamiento presencial, telefónico, virtual, por correo electrónico, hicimos observaciones a cada POA de cada DILE, revisamos actividad por actividad, para que el proceso en esta primera fase de Planeación se hiciera de la forma que exigen las normas vigentes._x000D_
Buscar herramientas posible a través de OAP para que la virtualidad no sea tan difícil, organizar cronogramas para registros y armonización PDD</t>
  </si>
  <si>
    <t>Atender de manera oportuna, en los términos de ley,  las solicitudes y requerimientos recibidos por la Dirección a través del SIGA, con el fin de dar respuesta oportuna a las peticiones de acuerdo con la normatividad vigente.</t>
  </si>
  <si>
    <t>Otro - Solicitudes atendidas</t>
  </si>
  <si>
    <t>Administrador Sistema SIGA</t>
  </si>
  <si>
    <t>Informe Atención Requerimientos SIGA</t>
  </si>
  <si>
    <t xml:space="preserve">TRAMITE OPORTUNO DE LAS SOLICITUDES Y REQUERIMIENTO RECIBIDOS MEDIANTE EL APLICATIVO SIGA Y SDQS_x000D_
</t>
  </si>
  <si>
    <t xml:space="preserve">BLOQUEO EN LA FRANJA DEL SISTEMA DISTRITAL DE QUEJAS Y SOLUCIONES LO QUE DIFICULTA HACER LA GESTIÓN A LAS SOLICITUDES				_x000D_
</t>
  </si>
  <si>
    <t xml:space="preserve">RADICAN PETICIONES Y SOLICITUDES EN SIGA Y SDQS DE TEMAS QUE NO LE COMPETEN A LA DIRECCIÓN GENERAL DE COLEGIOS-ESO DIFICULTA LA PERDIDA DE TIEMPO AVERIGUANDO  DE QUIEN ES EL TEMA_x000D_
</t>
  </si>
  <si>
    <t>Realizar Comités con los Asesores Legales Locales para consensuar buenas prácticas y métodos replicables de gestión efectiva y jornadas de actualización anual en asocio con otras dependencias del nivel central de la SED y/o entidades distritales y nacionales.</t>
  </si>
  <si>
    <t xml:space="preserve">Otro - Comités Realizados </t>
  </si>
  <si>
    <t>Profesional Jurídico DGECD</t>
  </si>
  <si>
    <t xml:space="preserve">1. Actas de seguimiento a los compromisos con la IED Escuela Nacional de Comercio._x000D_
2. Actas de seguimiento a los compromisos laborales y de vacantes en desarrollo de la concertación convocada por la DILE en el IED Marco Fidel Suárez._x000D_
</t>
  </si>
  <si>
    <t xml:space="preserve">Apoyo a la gestión en temas legales. El acompañamiento del nivel central en las IED es recibido con satisfacción por las comunidades educativas. Los Directores Locales encuentran en la intervención del profesional de la Dirección un soporte profesional.	_x000D_
</t>
  </si>
  <si>
    <t xml:space="preserve">Los equipos jurídicos de las Diles están en proceso de conformación. Los Comités tienen una metodología presencial que solo hasta el momento se está rediseñando. Las demandas son de dos tipos. Revisión de actos administrativos de las DILES y acompañamiento presencial en episodios  donde se necesita revisar aspectos normativos. En el primer caso se fijó fecha del 13 de abril para dar inicio a intercambio virtual de información. </t>
  </si>
  <si>
    <t xml:space="preserve">Contratar los abogados faltantes. Continuar la articulación con la Dirección de Talento Humano para identificar las capacitaciones y temáticas jurídicas adecuadas.			_x000D_
</t>
  </si>
  <si>
    <t>Coordinar y hacer seguimiento al proceso contractual de todos los apoyos profesionales en la DGECD.</t>
  </si>
  <si>
    <t xml:space="preserve">En enero se realizó el seguimiento proceso contractual a 5 profesionales de la DGECD._x000D_
En febrero se realizó el seguimiento proceso contractual a 6 profesionales de la DGECD._x000D_
En marzo se realizó seguimiento al proceso contractual de 7 profesionales de la DGECD._x000D_
</t>
  </si>
  <si>
    <t xml:space="preserve">Se han realizado los informes de actividades por parte de los contratistas que se encontraban contratados mes a mes y se realizó la gestión correspondiente  para los respectivos pagos	_x000D_
</t>
  </si>
  <si>
    <t>Realizar la selección de postulados a encargos directivos docentes, de acuerdo con la normatividad vigente en coordinación con la Direcciones locales de educación y la Oficina de Personal.</t>
  </si>
  <si>
    <t xml:space="preserve">Consolidado trimestral (Discriminado por localidad, colegio donde se origina la vacante, cargo, número de vacante y datos básicos de los directivos docentes, o docentes seleccionados. 	_x000D_
</t>
  </si>
  <si>
    <t xml:space="preserve">El procedimiento se realiza con normalidad y de acuerdo con los criterios definidos en la circular 027 de 2017 de la Comisión Nacional del Servicio Civil, siempre que a la vacante publicada se presenten los candidatos que cumplen con los requisitos.	_x000D_
</t>
  </si>
  <si>
    <t>La dificultad del procedimiento está relacionada con el acceso a la información complementaria de los docentes y directivos docentes que se postulan, ya que solo la profesional de talento humano de nivel central es quien tiene acceso al aplicativo para verificarla. adicionales como evaluación institucional o régimen especial, razón por la cual, cuando los docentes o los directivos docentes no cumplen con este requisito se debe repetir el proceso</t>
  </si>
  <si>
    <t xml:space="preserve">Definición de orientaciones para evitar realizar el re-proceso en la selección del encargo directivo. Se mantiene la propuesta de tener un aplicativo para la selección de encargos, sin embargo, técnicamente este sistema no podría detectar las situaciones particulares como; jornada única, jornada extendida, jornada nocturna, media técnica integral, ubicación física de coordinadores, situaciones que en cada colegio son diferentes y ello sería una </t>
  </si>
  <si>
    <t>Dirección de Participación y Relaciones Interinstitucionales</t>
  </si>
  <si>
    <t>Convocar y apoyar las instancias distritales del sistema de participación y encuentros distritales de los cargos de representación estudiantil (contralores, cabildantes y personeros) para la gestión e información de la comunidad educativa.</t>
  </si>
  <si>
    <t>Instancias</t>
  </si>
  <si>
    <t>Edwin Ussa</t>
  </si>
  <si>
    <t>Listados de asistencia, actas, guías, circular.</t>
  </si>
  <si>
    <t xml:space="preserve">Circular 001 expedida con tiempos de organización de gobierno escolar y representación a las instancias del sistema de participación_x000D_
_x000D_
Convocatoria y realización de la primera reunión del Realización del Consejo Consultivo de Política Educativa Distrital._x000D_
_x000D_
Convocatoria y realización de la UTA del Consejo Consultivo de Política Educativa Distrital para definir agenda y cronograma de las siguientes sesiones. _x000D_
_x000D_
Diseño y distribución a todas la </t>
  </si>
  <si>
    <t>N.A</t>
  </si>
  <si>
    <t>Planificar y realizar Simonu Bogotá 2020.</t>
  </si>
  <si>
    <t>Jornadas</t>
  </si>
  <si>
    <t>Plan de trabajo, circulares, actas y listados de asistencia, brochure y memorando de entendimiento.</t>
  </si>
  <si>
    <t>Durante el primer trimestre se han hecho jornadas de planeación: _x000D_
1. Definición de un plan de trabajo que se estructura en cuatro (4) componentes, a saber: pedagógico y de formación, operativo y de gestión, gestión del conocimiento y comunicaciones._x000D_
2. Diseño de los instrumentos para la inscripción y publicación de colegios:_x000D_
-Circular 001. Inscripción y publicación de resultados de colegios._x000D_
- Formato Acta de compromiso colegios _x000D_
-Formulario</t>
  </si>
  <si>
    <t xml:space="preserve">Desarrollar un proceso de acompañamiento a los establecimientos educativos inscritos en Simonu Bogotá 2020 desde la inscripción, selección de cargos de liderazgo, preparación para las simulaciones hasta el seguimiento y entrega de resultados de las simulaciones urbana y rural. </t>
  </si>
  <si>
    <t>Guías y presentaciones.</t>
  </si>
  <si>
    <t>Se ha realizado el proceso de acompañamiento de la siguiente manera:_x000D_
1. Acercamiento a un grupo mixto de 25 maestras, maestros, estudiantes, egresados para realizar convocatoria alrededor de Simonu Bogotá Región._x000D_
2. Contrucción de ficha técnica para el desarrollo de Grupos focales._x000D_
3. Implementación de grupos focales desde la plataforma zoom._x000D_
4. Construcción de piezas gráficas (Banner) para la campaña de expectativa en redes de la SED.</t>
  </si>
  <si>
    <t>Acompañar a las IED en el fortalecimiento de sus planes de convivencia escolar a partir de la orientación de las herramientas y metodologías propuestas</t>
  </si>
  <si>
    <t>Colegios oficiales</t>
  </si>
  <si>
    <t>Actas de reunión, listados de asistencia o correos electrónicos</t>
  </si>
  <si>
    <t>A marzo de 2020 se realizó el proceso de acompañamiento, el cual incluyó visitas directamente en los colegios. Durante este periodo se acompañaron 19 IED por medio de un trabajo pedagógico dirigido a los comités escolares de convivencia.</t>
  </si>
  <si>
    <t>Brindar orientaciones a las IED para identificar acciones y estrategias para la implementación de la Cátedra de paz con enfoque de cultura ciudadana</t>
  </si>
  <si>
    <t>Colegios</t>
  </si>
  <si>
    <t>Se realizó acompañamiento para la implementación de la Cátedra de Paz con Enfoque de Cultura Ciudadana a 8 IED.</t>
  </si>
  <si>
    <t>Atender de manera oportuna, en los términos de ley, las solicitudes y requerimientos recibidos.</t>
  </si>
  <si>
    <t>Solicitudes</t>
  </si>
  <si>
    <t xml:space="preserve">Reporte de solicitudes </t>
  </si>
  <si>
    <t xml:space="preserve">En el primer semestre del año se recibieron 70 solicitudes de información Externas, 113 Internas,  Y 16 peticiones por medio del Sistema Distrital para la gestión de Peticiones Ciudadanas, a todas se les dio respuesta de manera oportuna dentro de los tiempos establecidos. </t>
  </si>
  <si>
    <t xml:space="preserve">Realizar informes  de avance frente a las acciones solicitadas en los planes de mejoramiento y a los requerimientos derivados de lo solicitado por entes de control y la Oficina de Control Interno. </t>
  </si>
  <si>
    <t>Informe</t>
  </si>
  <si>
    <t>Dar respuesta a las solicitud realizada que se ha recibido por uno de los entes de control, específicamente para Veeduría Distrital sobre el seguimiento al Acuerdo Distrital 243 de 2006, que se ha recibido a marzo de 2020.</t>
  </si>
  <si>
    <t>Dirección de Relaciones con el Sector Educativo Privado</t>
  </si>
  <si>
    <t>Mantener la instancia de participación con los rectores de colegios privados a través de funcionamiento de la Mesa Distrital de Rectores de Colegios Privados</t>
  </si>
  <si>
    <t>Sesiones</t>
  </si>
  <si>
    <t>Guillermo Andrés Mejía</t>
  </si>
  <si>
    <t>Se entregan 3 actas de reuniones que lograron realizarse con los rectores de los colegios privados en el primer trimestre de 2020._x000D_
_x000D_
Dado que la reunión adelantada el 25 de marzo de 2020 se realizó en el  marco de la emergencia sanitaria decretada, no hay lista de asistencia. No obstante, el registro de esta grabación se encuentra en el siguiente link: https://cutt.ly/wt2TgBg</t>
  </si>
  <si>
    <t>Se lograron adelantar los encuentros de acuerdo con lo planeado. Los compromisos y demás acciones que deben adelantarse durante la actual vigencia se encuentran consignadas en dicho documento.</t>
  </si>
  <si>
    <t>Socializar las políticas y programas de la Secretaría de Educación entre los colegios pirvados de Bogotá, para promover una mejor prestación del servicio educativo.</t>
  </si>
  <si>
    <t>Encuentros</t>
  </si>
  <si>
    <t xml:space="preserve">Blanca Isabel Díaz   José Omar Castaño </t>
  </si>
  <si>
    <t>Se adjuntan 10 actas con sus correspondientes listados de asistencia de encuentros realizados con colegios privados en el primer trimestre de 2020, donde se socializó el Sistema de Alertas en el marco de la ley 1620, entre otros temas de interés.</t>
  </si>
  <si>
    <t>Se dieron a conocer en diferentes escenarios de instituciones educativas privadas, las ofertas de la SED para fortalecer la prestación del servicio educativo.</t>
  </si>
  <si>
    <t xml:space="preserve">Promover el intercambio de experiencias entre colegios oficiales y privados para compartir estrategias que orienten al mejoramiento de la educación. </t>
  </si>
  <si>
    <t>Acta y listado de asistencia que permite evidenciar el trabajo realizado por el equipo de la DRSEP. Se destaca el aporte que hicieron estudiantes de colegios privados por medio de cuentos entregados a la SED con el fin de contribuir con la construcción del Plan Distrital de Desarrollo._x000D_
_x000D_
Se entregan otros documentos que soportan las acciones llevadas a cabo para el cumplimiento de esta actividad.</t>
  </si>
  <si>
    <t>Se adelantaron las acciones pertinentes en los tiempos establecidos. _x000D_
Se logro evidenciar el valor que tiene para los estudiantes pensar en la Bogotá soñada y plasmarlo por medio de cuentos, dado que se encontraron aportes significativos a la estrategia propuesta por la actual administración.</t>
  </si>
  <si>
    <t>Dirección de Inspección y Vigilancia</t>
  </si>
  <si>
    <t>Realizar el seguimiento a la ejecución del Plan Operativo de Inspección y Vigilancia de las localidades, para determinar acciones que contribuyan al cumplimiento de las metas propuestas.</t>
  </si>
  <si>
    <t>Director y profesional Equipo Territorial</t>
  </si>
  <si>
    <t>Se cuenta con el primer informe, referente a las acciones realizadas y con la matriz POAIV, información que reposa en OneDrive de la SED- Dirección de Inspección y Vigilancia, carpeta POA DIV 2020, en la cual se encuentra alojada la sub-carpeta Equipo Territorio-Meta 1 primer trimestre.</t>
  </si>
  <si>
    <t>Se estructuró la matriz POAIV 2020 con la participación de los Equipos Locales de Inspección y Vigilancia, teniendo en cuenta las orientaciones para la formulación y seguimiento, recibidas de la Subdirección de Fortalecimiento Institucional del MEN. Este POAIV, está estructurado por operaciones de Inspección, vigilancia y supervisión conforme a las establecidas en el Decreto 907 de 1996.</t>
  </si>
  <si>
    <t>Por las medidas preventivas de aislamiento social obligatorio por la Pandemia Mundial, adoptadas por el Gobierno Distrital y Nacional, se replantearon algunas metas, planeación que no se finalizó en los tiempos previstos y se reanudó hasta el 20 de marzo mediante reuniones virtuales e información recibida por correo electrónico.</t>
  </si>
  <si>
    <t>Se realizaron reuniones virtuales, con el Equipo de Territorio y con de los representantes de los Equipos Locales, con el fin de escuchar y recoger todas sus inquietudes y aportes.</t>
  </si>
  <si>
    <t>Atender y dar trámite en los términos de ley  las quejas y consultas recibidas por esta Dirección, relacionadas con la prestación del servicio educativo.</t>
  </si>
  <si>
    <t>Archivo de seguimiento en Excel quejas, consultas sobre el servicio educativo, allegados a la DIV, archivos que reposan en OneDrive de la SED- Dirección de Inspección y Vigilancia, carpeta POA DIV 2020, en la cual se encuentra alojada la sub-carpeta Equipo Territorio-Meta 2 primer trimestre.</t>
  </si>
  <si>
    <t xml:space="preserve">Se atendieron por el sistema SIGA 142 requerimientos y por el sistema SDQS 92 requerimientos, para un total de 234 requerimientos atendidos, los cuales tienen relación con la prestación del servicio educativo. En esta época de contingencia donde las instituciones se han visto obligadas a ofrecer el servicio de forma virtual y con nuevas metodologías, toma relevancia la atención de las quejas y consultas de la comunidad educativa. </t>
  </si>
  <si>
    <t>Se han aumentado el número de quejas por los inconvenientes e inconformidad de padres de familia e instituciones educativas, generadas por el aislamiento social obligatorio por el COVID-19, ocasionando represamiento en los requerimientos de algunos canales que se dispusieron para los padres de familia. Adicionalmente las plataformas virtuales de los sistemas de información, en algunos horarios no funcionan.</t>
  </si>
  <si>
    <t>Se realizarán reuniones con la Oficina de Servicio al Ciudadano, para que tomen el control del correo electrónico que se puso a disposición de los padres de familia, para que ingresen estas quejas y reclamos con un número de radicado y asignación respectiva.</t>
  </si>
  <si>
    <t>Brindar acompañamiento Jurídico, pedagógico,  administrativo, financiero y/o de Infraestructura - (Licencias de construcción)  a los diferentes Equipos Locales en aquellos procesos que generen retrasos para el cumplimiento de las metas del plan operativo -POAIV.</t>
  </si>
  <si>
    <t>Otro - actas o constancias Equipos Locales acompañados</t>
  </si>
  <si>
    <t>Informes de visita, archivos que reposan en OneDrive de la SED- Dirección de Inspección y Vigilancia, carpeta POA DIV 2020, en la cual se encuentra alojada la sub-carpeta Equipo Territorio- Meta 3 primer trimestre.</t>
  </si>
  <si>
    <t xml:space="preserve">Se brindó acompañamiento a los Equipos Locales de Bosa y Engativá. Se practicaron dos (2) visitas: 1. Colegios: Colombo Japonés (privado), con el objetivo de brindar asesoría en los aspectos administrativos, pedagógicos y de infraestructura. 2.  Antonio Villavicencio (oficial) respectivamente, para revisar infraestructura escolar, para la ampliación de los grados 10 y 11 de Educación Media. </t>
  </si>
  <si>
    <t>No aplica.</t>
  </si>
  <si>
    <t>Proferir acto administrativo definitivo a 141 Procesos Administrativos Sancionatorios de instituciones educativas, que actualmente se encuentran en la etapa de pliego de cargos o en momento procesal posterior.</t>
  </si>
  <si>
    <t>Director y Líder Equipo de Instituciones Educativas</t>
  </si>
  <si>
    <t>Relación de los procesos administrativos sancionatorios, en la cual se registra el número de acto administrativo mediante el cual se pone fin a la actuación administrativa. El archivo Excel reposan en OneDrive de la SED- Dirección de Inspección y Vigilancia, carpeta POA DIV 2020, en la cual se encuentra alojada la sub-carpeta Equipo Instituciones Educativas-Meta 4 primer trimestre.</t>
  </si>
  <si>
    <t>De los 141 procesos administrativos sancionatorios que se encontraban en pliego de cargos o en momento procesal posterior, se profirieron en el primer trimestre 13 actos administrativos definitivos que ponen fin a la actuación administrativa, con un porcentaje de avance del 9.21% sobre el total de la meta.</t>
  </si>
  <si>
    <t>Pese a que no se tenía programada para este trimestre la expedición de actos administrativos definitivos en los procesos sancionatorios, el proceso de contratación del personal de la DIV fue lenta, adicionalmente por las medidas preventivas de aislamiento social obligatorio por la pandemia mundial, se modificó el cronograma, en razón a la dificultad de contar con la totalidad de la información.</t>
  </si>
  <si>
    <t>Se solicitó autorización para el ingreso de personal a las instalaciones de la SED. Para el acceso a los expedientes, se autorizó la salida de los mismos, previo escaneo del expediente.</t>
  </si>
  <si>
    <t>Finalizar los trámites de 40 procesos administrativos sancionatorios y recursos de apelación de instituciones educativas que cuentan con decisión definitiva.</t>
  </si>
  <si>
    <t>Otro - Constancias de ejecutoria</t>
  </si>
  <si>
    <t xml:space="preserve">Para este trimestre no había compromiso. </t>
  </si>
  <si>
    <t>Pese a que no se tenía programada para este trimestre la finalización de PAS y de recursos de apelación de I.E. de aquellos procesos que en el mes de enero se encontraban con decisión definitiva, en razón a las medidas preventivas de aislamiento social obligatorio por la pandemia mundial, se modificó el cronograma de esta meta, por la dificultad para adelantar los trámites de notificación.</t>
  </si>
  <si>
    <t xml:space="preserve">Reunión con la Oficina de Servicio al Ciudadano, con el fin de afinar el procedimiento de la notificación electrónica de los actos administrativos._x000D_
 _x000D_
</t>
  </si>
  <si>
    <t xml:space="preserve">Impulsar 210 procesos administrativos sancionatorios contra instituciones educativas, que se encuentran en sus diferentes etapas. </t>
  </si>
  <si>
    <t>Relación de los procesos administrativos sancionatorios, en la cual se registran las actuaciones adelantadas en cada proceso. El archivo Excel reposan en OneDrive de la SED- Dirección de Inspección y Vigilancia, carpeta POA DIV 2020, en la cual se encuentra alojada la sub-carpeta Equipo Instituciones Educativas-Meta 6 primer trimestre.</t>
  </si>
  <si>
    <t>En el primer trimestre, se finalizaron 37 PAS, de los 210 que en el mes de enero se encontraban con decisión definitiva y que se debían surtir trámites de notificación, resolver recursos de reposición, constancia de ejecutoria, y comunicaciones. El porcentaje de avance corresponde al 17,62% sobre el total de la meta.</t>
  </si>
  <si>
    <t>Pese a que no se tenía programada para este trimestre el impulso procesal de los procesos sancionatorios, el proceso de contratación del personal de la DIV fue lenta, adicionalmente por las medidas preventivas de aislamiento social obligatorio por la pandemia mundial, se modificó el cronograma de esta meta, en razón a la dificultad para contar con la totalidad de la información.</t>
  </si>
  <si>
    <t>Practicar visita administrativa al 5% de las entidades sin ánimo de lucro con fines educativos activas, que de acuerdo con el estudio jurídico desarrollan su objeto social a través de una institución educativa. (total ESAL ACTIVAS 768).</t>
  </si>
  <si>
    <t>Actas</t>
  </si>
  <si>
    <t>Director y Líder Equipo de ESAL</t>
  </si>
  <si>
    <t>Para este trimestre no se programó compromiso alguno.</t>
  </si>
  <si>
    <t>Pese a que no quedaron programadas para este trimestre practicar visitas administrativas a las entidades sin ánimo de lucro, por las medidas preventivas de aislamiento social obligatorio por la pandemia mundial, se modificó el cronograma de esta meta.</t>
  </si>
  <si>
    <t>Realizar un plan de contingencia, para atender esta meta en el segundo semestre.</t>
  </si>
  <si>
    <t>Finalizar 30 procesos administrativos sancionatorios adelantados contra ESAL, que se encuentran con acto administrativo definitivo en trámite de notificación.</t>
  </si>
  <si>
    <t>No se programó compromiso alguno para el primer trimestre.</t>
  </si>
  <si>
    <t>Pese a que no quedó programada para este trimestre finalizar PAS contra entidades sin ánimo de lucro, de aquellos procesos que en el mes de enero se encontraban con decisión definitiva, en razón a las medidas preventivas de aislamiento social obligatorio por la pandemia mundial, se modificó el cronograma de esta meta, por la dificultad para adelantar los trámites de notificación.</t>
  </si>
  <si>
    <t>Reunión con la Oficina de Servicio al Ciudadano, con el fin de afinar el procedimiento de la notificación electrónica de los actos administrativos.</t>
  </si>
  <si>
    <t>Definir con el acto administrativo definitivo la situación legal de 45 procesos administrativos sancionatorios adelantados contra ESAL, que se encuentran en curso (etapa de cargos, pruebas en descargos, alegatos de conclusión y apertura) .</t>
  </si>
  <si>
    <t>El archivo en PDF del acto administrativo No.008 del 24 de enero de 2020, reposa en OneDrive de la SED- Dirección de Inspección y Vigilancia, carpeta POA DIV 2020, en la cual se encuentra alojada la sub-carpeta Equipo ESAL-Meta 9 primer trimestre.</t>
  </si>
  <si>
    <t>Se elaboró y aprobó un acto administrativo definitivo que pone fin a la actuación administrativa del proceso sancionatorio seguido contra la fundación FORMAEMPRESA, la Resolución No. 008 del 24 de enero de 2020. El avance de esta meta es del 0,2%.</t>
  </si>
  <si>
    <t>Pese a que se cumplió con el cronograma propuesto para este trimestre, en razón a las medidas preventivas de aislamiento social obligatorio por la pandemia mundial, se modificó el cronograma de esta meta, por la dificultad para contar con la totalidad de la información.</t>
  </si>
  <si>
    <t>Dirección de Relaciones Sector Educ Superior y Educ Trabajo</t>
  </si>
  <si>
    <t>Consolidar en Bogotá un Subsistema Distrital de Educación Superior cohesionado, dedicado a generar nuevas oportunidades de acceso, con calidad y pertinencia</t>
  </si>
  <si>
    <t xml:space="preserve">Responder en los términos de ley las solicitudes y requerimientos recibidos. </t>
  </si>
  <si>
    <t>Respuestas</t>
  </si>
  <si>
    <t>Mary Luz Mesa  y  Profesionales del equipo DRESET</t>
  </si>
  <si>
    <t>Indicador de oportunidad expedido por la Oficina de Atención al Ciudadano</t>
  </si>
  <si>
    <t>Consultado el Sistema Integrado de Gestión Documental y Archivo (SIGA) de la entidad, en el primer trimestre del año,  la Dirección atendió un total de 399 requerimientos. El nivel de oportunidad es expedido por la Oficina de Atención al Ciudadano</t>
  </si>
  <si>
    <t>Por efectos de la emergencia sanitaria los procedimientos de correspondencia se debieron ajustar.</t>
  </si>
  <si>
    <t>La SED expidió la circular interna 08 de 2020 con las orientaciones pertinentes para normalizar el proceso de correspondencia.</t>
  </si>
  <si>
    <t>Promover oportunidades de acceso y permanencia en educación superior a través de la implementación de estrategias, alianzas y convocatorias.</t>
  </si>
  <si>
    <t>Convocatorias</t>
  </si>
  <si>
    <t>Fredy Guerrero, Katherine Quintín, Emilio Álvarez, Milena Feria, Manuel Rios y Paola de la Hoz y  Profesionales del equipo DRESET</t>
  </si>
  <si>
    <t>Desarrollar estrategias de difusión de las oportunidades de acceso a educación superior</t>
  </si>
  <si>
    <t>Otro - Estrategias de divulgación</t>
  </si>
  <si>
    <t>Fredy Guerrero, Katherine Quintín, Emilio Álvarez, Milena Feria, Manuel Rios y Paola de la Hoz, Luis Fernando Viáncha yy  Profesionales del equipo DRESET</t>
  </si>
  <si>
    <t>Listas de asistencia e informes de los eventos desarrollados por la Dirección.</t>
  </si>
  <si>
    <t>Durante el primer trimestre se realizaron cinco (5) estrategias de divulgación de las oportunidades de acceso a educación superior: _x000D_
19/02/2020 Universidad Mayor de Cundinamarca_x000D_
26/02/2020 Col Distrital Pasquilla (Ciudad Bolívar)_x000D_
27/02/2020 Col Distrital El Destino (Usme)_x000D_
09/03/2020 Colegios Amigos del Turismo (Inst Dist del Turismo)_x000D_
31/03/2020 Col Maximino Poitiers (Suba) (Reunión virtual)</t>
  </si>
  <si>
    <t>Por efectos de la emergencia sanitaria y las orientaciones precisas a evitar aglomeraciones se debió ajustar la metodología de las socializaciones.</t>
  </si>
  <si>
    <t>Se aplican herramientas tecnológicas para desarrollar reuniones virtuales.</t>
  </si>
  <si>
    <t xml:space="preserve">Realizar acompañamiento a las Localidades en el procedimiento para la expedición y modificación de licencias de funcionamiento de instituciones de Educación para el Trabajo y el Desarrollo Humano ¿ IETDH y/o registro, renovación o modificación de programas de ETDH </t>
  </si>
  <si>
    <t>Jackeline Marín y Grupo ETDH</t>
  </si>
  <si>
    <t>Informe con soportes de indicadores y listas de asistencia y/o actas.</t>
  </si>
  <si>
    <t>Se adelantaron acciones para divulgar y fortalecer la aplicación del procedimiento de Expedición/ modificación de licencias de funcionamiento de IETDH y/o registro, renovación o modificación de programas, con las siguientes Localidades Antonio Nariño- 6/02/2020 y Teusaquillo - 18/02/2020. Por otra parte, la Dirección, realizó 122 ajustes de renovación o modificación de programas de ETDH en el SIET (MEN) a petición de 10 localidades.</t>
  </si>
  <si>
    <t>Promover la consolidación del Subsistema Distrital de Educación Superior a través de la articulación intersectorial y la promoción y puesta en marcha de redes de acción colaborativa</t>
  </si>
  <si>
    <t>Pablo Cruz, Camilo Fonseca y Profesionales del equipo DRESET</t>
  </si>
  <si>
    <t>Informe con los respectivos soportes de actas y/o listas de asistencia</t>
  </si>
  <si>
    <t>Se adelantaron actividades en el marco del convenio 10006220 de 2019 suscrito con la Cámara de Comercio de Bogotá (CCB): 4/02/2020: nuevas apuestas DRESET. 6/02/2020: Revisión de productos entregados y propuestas de posibles eventos y acciones a realizar. 28/02/2020: Avances del Subsistema de Educación Superior._x000D_
11/03/2020: seguimiento a avances subsistema, agencia educación superior y sello Yo financio.</t>
  </si>
  <si>
    <t>Por efectos de la emergencia sanitaria se evito realizar reuniones que se caracterizaban por agrupar una cantidad significativa de asistentes.</t>
  </si>
  <si>
    <t>El proceso contractual se suspendió hasta la finalización de la emergencia sanitaria.</t>
  </si>
  <si>
    <t>Dirección de Educación Preescolar y Básica</t>
  </si>
  <si>
    <t>Atender integralmente y con calidad a los niños y niñas del ciclo de educación inicial, en el marco de la ruta integral de atenciones, garantizando con ello sus derechos y favoreciendo su desarrollo integral</t>
  </si>
  <si>
    <t>Orientar técnicamente a  los establecimientos educativos distritales  focalizados, en la sensibilización y el fortalecimiento de docentes y directivos docentes en Valoración del Desarrollo Infantil, como estrategia diseñada de atención conjunta, en el marco de las políticas nacionales, que garanticen los derechos de los niños y niñas en el Distrito Capital.</t>
  </si>
  <si>
    <t>Otro - Establecimientos educativos distritales  focalizados</t>
  </si>
  <si>
    <t>LIDER DEL EQUIPO DE EDUCACIÓN INICIAL Y PROFESIONAL DE APOYO</t>
  </si>
  <si>
    <t xml:space="preserve">https://educacionbogota-my.sharepoint.com/personal/paforero_educacionbogota_gov_co/_layouts/15/onedrive.aspx?id=%2Fpersonal%2Fpaforero%5Feducacionbogota%5Fgov%5Fco%2FDocuments%2FEVIDENCIA%20DEL%20POA%2D2020%2FSEGUIMIENTO%20POA%20PRIMER%20TRIMESTRE%202020&amp;parent=_x000D_
1. Listado de los colegios acompañados en SVDI._x000D_
2. Actas de reunión con colegios para avances en la implementación de la primera fase del SVDI (Sist de Valor del Desarrollo Infantil)   </t>
  </si>
  <si>
    <t xml:space="preserve">Se logró adelantar en 50 instituciones educativas, encuentros con maestras y maestros para realizar un ejercicio de reflexión a modo de balance entorno a la primera fase de implementacion del SVDI. Los maestros y maestras participaron activamente de los encuentros convocados, aportando reflexiones, ideas y sugerencias importantes para fortalecer el proceso de implementación. _x000D_
</t>
  </si>
  <si>
    <t xml:space="preserve">Durante el transcurso del mes de marzo, se limitan los espacios de encuentro con los equipos docentes en las IED,  debido a la contigencia de salud pública por la cual atraviesa el mundo, a causa del COVID-19._x000D_
</t>
  </si>
  <si>
    <t>Se están desarrollando estrategias de manera conjunta entre el equipo SED y las Cajas de Compens. Familiar para movilizar espacios de encuentro con las IED a través de otros medios alternativos  como por ejemplo las plataformas virtuales,  y en este orden,  darle alcance a la continuidad de los procesos.  En esta línea, se realizaron ajustes a los planes de trabajo con las Cajas de Compens. Familiar respecto a las acciones a realizar con las IED</t>
  </si>
  <si>
    <t>Realizar y participar en la mesa distrital de Educación Inicial y las mesas pedagógicas locales de Primera Infancia, en la implementación de las políticas dirigidas al mejoramiento de la calidad educativa, establecidas por el Ministerio de Educación Nacional y en consonancia con el Plan de Desarrollo de Bogotá del ciclo I</t>
  </si>
  <si>
    <t>Otro -  Mesas dirigidas</t>
  </si>
  <si>
    <t xml:space="preserve">No aplica el cumplimiento: Meta de 0 para el primer trimestre._x000D_
</t>
  </si>
  <si>
    <t xml:space="preserve">No se programaron mesas pedagógicas para el primer trimestre._x000D_
</t>
  </si>
  <si>
    <t>Diseñar y apoyar la elaboración de un plan de intervención pedagógica oportuno, pertinente y coherente, acorde con el PEI y las necesidades concretas de las instituciones educativas, a través de la implementación de prácticas pedagógicas innovadoras en los diferentes niveles y ciclos, que permitan  la transformación de prácticas de aula para la formación de seres humanos autónomos</t>
  </si>
  <si>
    <t xml:space="preserve">Fortalecer los procesos de educación ambiental-PRAE  a través de orientaciones pedagógicas (talleres, conversatorios, recorridos, guías) dirigidos a los establecimientos educativos oficiales. </t>
  </si>
  <si>
    <t xml:space="preserve">Otro - Orientaciones pedagógicas </t>
  </si>
  <si>
    <t>LIDER DEL EQUIPO DE CURRICULO Y PROFESIONAL DE APOYO</t>
  </si>
  <si>
    <t>https://educacionbogota-my.sharepoint.com/personal/paforero_educacionbogota_gov_co/_layouts/15/onedrive.aspx?id=%2Fpersonal%2Fpaforero%5Feducacionbogota%5Fgov%5Fco%2FDocuments%2FEVIDENCIA%20DEL%20POA%2D2020%2FSEGUIMIENTO%20POA%20PRIMER%20TRIMESTRE%202020&amp;parent=_x000D_
No aplica; Meta de 0 para el trimestre 1. Sin embargo, se presentan avances, para lo cual en el repositorio en SharePoint se registran evidencias de alistamiento de tareas relacionadas.</t>
  </si>
  <si>
    <t xml:space="preserve">Se destacan los siguientes avances en la gestión: Articulación con la CAR (Corporación Autónoma Regional) y colegios distritales para recorridos de navegación en el Río Bogotá con docentes del PRAE, en el marco de la celebración del Día del Agua y Río Bogotá; planeación de talleres virtuales con docentes PRAE de los IED, en coordinación con la Secretaria Distrital de Ambiente._x000D_
_x000D_
</t>
  </si>
  <si>
    <t xml:space="preserve">Debido a la situación actual de salud pública producto de la pandemia del COVID-19, se han aplazado las fechas de los recorridos en el Rio Bogotá, hasta que se normalice la situación. _x000D_
_x000D_
</t>
  </si>
  <si>
    <t xml:space="preserve">Se generó proceso de articulación con la Secretaría Distrital de Ambiente para organizar  unas charlas y talleres virtuales de Educacion Ambiental con docentes del PRAE, a partir del segundo trimestre._x000D_
</t>
  </si>
  <si>
    <t xml:space="preserve">Realizar acompañamiento y/o retroalimentación a los Proyectos Ambientales Escolares de las Instituciones Educativas Distritales </t>
  </si>
  <si>
    <t xml:space="preserve">Otro - PRAES de Establecimientos educativos acompañados </t>
  </si>
  <si>
    <t xml:space="preserve">LIDER DEL EQUIPO DE CURRICULO Y PROFESIONAL DE APOYO </t>
  </si>
  <si>
    <t>https://educacionbogota-my.sharepoint.com/personal/paforero_educacionbogota_gov_co/_layouts/15/onedrive.aspx?id=%2Fpersonal%2Fpaforero%5Feducacionbogota%5Fgov%5Fco%2FDocuments%2FEVIDENCIA%20DEL%20POA%2D2020%2FSEGUIMIENTO%20POA%20PRIMER%20TRIMESTRE%202020&amp;parent=_x000D_
No aplica: Meta de 0 para el trimestre 1. Se presentan evidencias en excel con las retroalimentaciones a 3 colegios, acompañamiento PRAE a realizar en el segundo trimestre.</t>
  </si>
  <si>
    <t xml:space="preserve">Se realizó revisión y retroalmientación de tres documentos PRAE, como insumo para realizar posteriormente un proceso de acompañamiento de los proyectos de las IED. _x000D_
</t>
  </si>
  <si>
    <t xml:space="preserve">Debido a la pandemia por el COVID-19, el gobierno nacional oficializa la suspensión de las clases presenciales en colegios públicos y privados del país, a partir del día 16 de marzo de 2020. El día 19 de marzo de 2020, a través del Decreto 090, se declara Cuarentena Pedagógica en el Distrito, del 20 al 24 de marzo de 2020. Esta, empata con los Decretos Nacional y Distrital 457 del 22 de marzo de 2020 y 092 del 24 de marzo de 2020._x000D_
</t>
  </si>
  <si>
    <t xml:space="preserve">La SED crea la estrategia Aprende en Casa para que los estudiantes sigan con sus actividades de aprendizaje a través de medios virtuales._x000D_
Los procesos de acompañamiento a los colegios durante el periodo que dure la contingencia se realizaran virtualmente._x000D_
</t>
  </si>
  <si>
    <t>Orientar a los establecimientos educativos distritales focalizados, en el fortalecimiento y actualización de su Proyecto Educativo Institucional (PEI) con reuniones de acompañamiento pedagógico, para brindar elementos de estructura curricular a aplicar en cada uno de sus componentes y ambientes de aprendizaje, que contribuyan al mejoramiento continuo, en el marco del Plan Sectorial de Educación</t>
  </si>
  <si>
    <t>Otro - Establecimientos educativos distritales con orientaciones</t>
  </si>
  <si>
    <t>https://educacionbogota-my.sharepoint.com/personal/paforero_educacionbogota_gov_co/_layouts/15/onedrive.aspx?id=%2Fpersonal%2Fpaforero%5Feducacionbogota%5Fgov%5Fco%2FDocuments%2FEVIDENCIA%20DEL%20POA%2D2020%2FSEGUIMIENTO%20POA%20PRIMER%20TRIMESTRE%202020&amp;parent=_x000D_
No aplica. Meta de 0 para el trimestre 1.  Se presentan en el SharePoint 2 actas de actividades de planeación del grupo de trabajo DEPYB para dar orientaciones a partir del trimestre 2</t>
  </si>
  <si>
    <t xml:space="preserve">Se destacan los siguientes avances relacionados con la gestión:  Acompañamiento inicial a 9 colegios rurales en Mesa de dialogo pedagógico, mallas curriculares y planes de aula y estructuras curriculares;  y apoyo a la Subsecretaría de Calidad y Pertinencia, para expedición de documento de Orientaciones Pedagógicas para la elaboración de materiales en el marco de la estrategia Aprende en Casa curricular._x000D_
_x000D_
</t>
  </si>
  <si>
    <t xml:space="preserve">Debido a la contingencia generada a raiz de la pandemia mundial por el COVID-19 se presentarán atrasos en los acompañamientos esperados a los colegios distritales a través de orientaciones. _x000D_
_x000D_
</t>
  </si>
  <si>
    <t xml:space="preserve">Se ha tratado de mitigar la necesidad de acompañamiento a las IED, a través de reuniones virtuales, asesoría telefónica y correo electrónico. Se ha participado en la formulación de la estrategia Aprender en casa, a través de la cual se ofrecen orientaciones y se brindan insumos a docentes y directivos docentes para que se continúe el proceso educativo desde las casas._x000D_
_x000D_
</t>
  </si>
  <si>
    <t>Aumentar el tiempo escolar de los y las estudiantes del Sistema Educativo Oficial, mediante la implementación de estrategias en ambientes de aprendizajes innovadores del colegio y la ciudad, fortaleciendo competencias básicas y de formacion integral</t>
  </si>
  <si>
    <t>Liderar procesos de articulación pedagógica curricular  de las actividades en centros de interés desarrolladas por los colegios del Distrito, a través de las realización de mesas pedagógicas en el marco de los convenios suscritos de la Jornada Única y Completa</t>
  </si>
  <si>
    <t xml:space="preserve">Otro - Mesas pedagógicas </t>
  </si>
  <si>
    <t>LIDER DEL EQUIPO DE JORNADA UNICA Y COMPLETA Y PROFESIONAL DE APOY</t>
  </si>
  <si>
    <t>https://educacionbogota-my.sharepoint.com/personal/paforero_educacionbogota_gov_co/_layouts/15/onedrive.aspx?id=%2Fpersonal%2Fpaforero%5Feducacionbogota%5Fgov%5Fco%2FDocuments%2FEVIDENCIA%20DEL%20POA%2D2020%2FSEGUIMIENTO%20POA%20PRIMER%20TRIMESTRE%202020&amp;parent=_x000D_
Actas Mesas técnico-pedagógicas, de convenios suscritos entre la SED y entidades aliadas (IDRD, Compensar y Colsubsidio)</t>
  </si>
  <si>
    <t xml:space="preserve">Primeros acercamientos entre la SED y entidades aliadas del sector público y privado, entre las que se encuentran el IDRD y las cajas de compensación familiar Compensar y Colsubsidio; logrando dar continuidad a los espacios de concertación establecidos por las partes para el fortalecimiento de la gestión pedagógica, la concertación de alcances y la armonización del componente pedagógico de cada entidad, con las orientaciones de la SED. _x000D_
</t>
  </si>
  <si>
    <t xml:space="preserve">En razón de la pandemia declarada por la OMS, el gobierno nacional oficializa la suspensión de las clases presenciales en colegios públicos y privados del país, a partir del día 16 de marzo de 2020, se congelan los cronogramas de mesas técnico-pedagogicas, acordados entre los equipo de los convenios de asociación e interadministrativos del proyecto 1056. _x000D_
</t>
  </si>
  <si>
    <t xml:space="preserve">No obstante con las dificultades presentadas, se acordó convocar a las reuniones virtuales necesarias para tratar aspectos pedagógicos asociados a la estrategia de "Aprende en Casa", en el marco de implementación de los convenios de asociación de la SED con Compensar y Colsubsidio. En el caso puntual del convenio con el IDRD, las partes acordaron realizar su suspensión, del 19 de marzo al 19 de abril de 2020. _x000D_
</t>
  </si>
  <si>
    <t>Validar, ajustar e implementar la jornada única en los establecimientos educativos distritales para que   cumplan con los requisitos legales establecidos en los decretos nacionales y distritales vigentes, previa articulación y gestión con las dependencias de la SED de los componentes necesarios, y efectuarles el respectivo seguimiento.</t>
  </si>
  <si>
    <t xml:space="preserve">Otro - Establecimientos educativos distritales </t>
  </si>
  <si>
    <t xml:space="preserve">LIDER DEL EQUIPO DE JORNADA UNICA Y COMPLETA Y PROFESIONAL DE APOYO </t>
  </si>
  <si>
    <t>https://educacionbogota-my.sharepoint.com/personal/paforero_educacionbogota_gov_co/_layouts/15/onedrive.aspx?id=%2Fpersonal%2Fpaforero%5Feducacionbogota%5Fgov%5Fco%2FDocuments%2FEVIDENCIA%20DEL%20POA%2D2020%2FSEGUIMIENTO%20POA%20PRIMER%20TRIMESTRE%202020&amp;parent=_x000D_
1. Listado de 152 colegios en Jornada Única con corte 31 de marzo de 2020. Fuente de Información: SIMAT._x000D_
2. Acta de Comité Técnico Jornada única y Jornada Extendida No. 8 de enero 29 de</t>
  </si>
  <si>
    <t xml:space="preserve">152 colegios oficiales reconocidos y con resolución de Jornada Única en algún grado, ciclo, nivel o sede educativa, como se evidencia en el reporte de matrícula en el SIMAT con corte a 31 de marzo de 2020._x000D_
Comité Técnico de Jornada Única N° 8 del 29/01/2020, en el cuál se presentaron 20 IED para ingreso a Jornada Única, 7 IED se proyectan para posterior verificación para ingreso de su matrícula al 100% y 13 IED en efectos suspensivos._x000D_
</t>
  </si>
  <si>
    <t xml:space="preserve">Presentación de algunas quejas por el no cumplimiento de los compromisos de la Administración, ya sea en talento humano, infraestructura o alimentación en IED que se les ha promulgado acto administrativo avalando su tránsito a jornada única. _x000D_
Emergencia sanitaria y cese de actividades en colegios presenciales por el Covid-19._x000D_
</t>
  </si>
  <si>
    <t xml:space="preserve">Propuesta de creación de equipo interdisciplinario (Direcciones de: Bienestar, Talento Humano, Construcción,  Educación Preescolar y Básica, Colegios Distritales) cuyo objetivo es verificar el 100% del cumplimiento de condiciones establecidas por la normatividad vigente de las IED que son jornada única y a la vez ser garantes del mismo cumplimiento en todas aquellas que sean autorizadas por esta Administración._x000D_
</t>
  </si>
  <si>
    <t>Definir y realizar seguimiento al desarrollo de la línea pedagógica Arte y Cultura en sus diferentes estrategias pedadógicas : Escuelas Artísticas de Formación Integral, Centros de Interés Artísticos,  Centro de interés Banda de Marcha y Coros Escolares Canta Bogotá Canta, como estrategias tendientes al aprovechamiento de los espacios escolares y de ciudad, y del tiempo escolar, para contribuir a la calidad de la educación de acuerdo a las políticas educativas.</t>
  </si>
  <si>
    <t xml:space="preserve">Otro - Informe de Gestión </t>
  </si>
  <si>
    <t xml:space="preserve"> https://educacionbogota-my.sharepoint.com/personal/paforero_educacionbogota_gov_co/_layouts/15/onedrive.aspx?id=%2Fpersonal%2Fpaforero%5Feducacionbogota%5Fgov%5Fco%2FDocuments%2FEVIDENCIA%20DEL%20POA%2D2020%2FSEGUIMIENTO%20POA%20PRIMER%20TRIMESTRE%202020&amp;parent=_x000D_
1. Base de datos de la población beneficiada._x000D_
2. Convenios 2019: Nos. 2116 Compensar, 1971 Colsubsidio, 1469 IDARTES, Actas de mesas técnicas y comités técnicos, informes de gestión.</t>
  </si>
  <si>
    <t xml:space="preserve">En el marco del convenio 2116 de 2019, con los centros de interés artísticos se atendieron 4.750 estudiantes. La estrategia Canta Bogotá Canta se atendió a 1.268 estudiantes.En el marco del convenio 1971 de 2019, se atendieron 3.697 estudiantes. _x000D_
La entidad aliada IDARTES atendió a 1.805 estudiantes y  la OFB se atendió a 13.917 estudiantes, a través de procesos musicales._x000D_
_x000D_
_x000D_
_x000D_
_x000D_
_x000D_
"_x000D_
</t>
  </si>
  <si>
    <t>Centros de interés de bandas de marcha: Dificultades con horarios y espacios, mantenimiento de materiales, instrumentos e inventarios por parte de las IED. Agentes educativos sin material pedagógico inicial. Renuncias, retiros y reubicación de docentes. Demoras en los procesos de contratación de los docentes, por convocatorias fallidas y perfiles no adecuados. Demoras en la contratación de los profesionales de la estrategia ¡Canta Bogotá Canta</t>
  </si>
  <si>
    <t xml:space="preserve">Acompañamientos a los colegios por  profesionales SED y Compensar, para consolidar los grupos según las coberturas pactadas._x000D_
Gestiones con el nivel central para tratar los temas vinculados a dotaciones y novedades de docentes._x000D_
_x000D_
Implementación de estrategias virtuales y no virtuales, contribuyendo al fortalecimiento de ambientes de aprendizaje en el hogar, bajo la mirada de la estrategia de la SED ""Aprende en Casa"". _x000D_
</t>
  </si>
  <si>
    <t>Definir y realizar seguimiento al desarrollo de la línea pedagógica deportiva en sus diferentes estrategias pedagógicas: Escuelas de formacion integral deportivas  y centros de interés  como estrategias tendientes al aprovechamiento de los espacios escolares y de ciudad, y del tiempo escolar, para contribuir a la calidad de la educación de acuerdo a las políticas educativas.</t>
  </si>
  <si>
    <t xml:space="preserve">Otro -  Informes de Gestión </t>
  </si>
  <si>
    <t>LIDER DEL EQUIPO DE JORNADA UNICA Y COMPLETA Y PROFESIONAL DE APOYO</t>
  </si>
  <si>
    <t>LINK:  https://educacionbogota-my.sharepoint.com/personal/paforero_educacionbogota_gov_co/_layouts/15/onedrive.aspx?id=%2Fpersonal%2Fpaforero%5Feducacionbogota%5Fgov%5Fco%2FDocuments%2FEVIDENCIA%20DEL%20POA%2D2020%2FSEGUIMIENTO%20POA%20PRIMER%20TRIMESTRE%202020&amp;parent=_x000D_
1. Informes de gestión, operativos y pedagógicos._x000D_
_x000D_
2. Actas de armonización y acompañamiento pedagógico y de cualificación</t>
  </si>
  <si>
    <t xml:space="preserve">1.Reinicio Convenio SED - IDRD y Convenio SED, ICBF y COMPENSAR, con centros de interés y  escuelas de formación en la línea pedagogica de deporte. IDRD atendió a 53 IEDs, en 28 disciplinas deportivas y Compensar atendió a 22 IEDs en 14 disciplinas deportivas 2. Se realizaron comites técnicos y mesas técnicas con seguimiento opertativo, financiero y pedagógico de los convenios. 3 Inicio a la atención de la línea de Ajedrez Curric en 29 IEDs._x000D_
</t>
  </si>
  <si>
    <t xml:space="preserve">Finalización de convenio IDRD  15 de marzo 2020  y Compensar 29 de marzo de 2020, reinicio de actividades sin transporte para los centros de interés. Finalización de contrato de formadores IDRD que deja sin atención a algunos colegios._x000D_
_x000D_
Firma de prórroga y adición a IDRD y posterior suspensión por contigencia de salud pública._x000D_
Suspensión de las clases a nivel distrital desde el 16 de marzo de 2020._x000D_
</t>
  </si>
  <si>
    <t xml:space="preserve">Suspensión de convenio IDRD, propuesta de acompañamiento bajo la estrategia ""Aprender en casa"" por parte de Compensar. _x000D_
Comunicados a los colegios sobre las novedades de transporte y contratación de formadores para tomar soluciones alternativas mientras se normaliza la operación. _x000D_
_x000D_
</t>
  </si>
  <si>
    <t xml:space="preserve">Dirigir acciones pedagógicas y coordinar operativamente la ejecución de Centro de interés Agentes de Lectura de Bogotá - Lectoras y lectores ciudadanos-, con beneficio para 40 colegios, en el marco de la implementación de la jornada única y del aprovechamiento de los espacios escolares y de ciudad y del tiempo escolar </t>
  </si>
  <si>
    <t>Otro - Establecimientos educativos distritales beneficiados</t>
  </si>
  <si>
    <t xml:space="preserve">LINK:  https://educacionbogota-my.sharepoint.com/personal/paforero_educacionbogota_gov_co/_layouts/15/onedrive.aspx?id=%2Fpersonal%2Fpaforero%5Feducacionbogota%5Fgov%5Fco%2FDocuments%2FEVIDENCIA%20DEL%20POA%2D2020%2FSEGUIMIENTO%20POA%20PRIMER%20TRIMESTRE%202020&amp;parent=_x000D_
_x000D_
Propuesta de la Estrategia Aprende en Casa _x000D_
_x000D_
Informes de los profesionales de Compensar_x000D_
_x000D_
Insumos pedagogicos y plan de acción 2020_x000D_
_x000D_
Población atendida agentes </t>
  </si>
  <si>
    <t xml:space="preserve">Visita técnica las 10 IED acompañadas, para concretar acuerdos definidos._x000D_
Encuentros pedagógicos de cualificación para los profesionales que realizan acompañamiento técnico - pedagógico a las IED._x000D_
Construcción de insumos pedagógicos, planeaciones,pruebas de entrada y salida para los estudiantes._x000D_
Diseño y diagramación de la plataforma APRENDER EN CASA Link: https://agentesdelectura.wixsite.com/agentesdelectura/forum _x000D_
</t>
  </si>
  <si>
    <t xml:space="preserve">No se contó con el  RRHH en su totalidad por demora en la contratación. Para la ejecución del proyecto se necesitan 8 profesionales y a la fecha sólo contamos con dos profesionales. La meta son 40 colegios de los cuales sólo se ha realizado visita in situ a 10 IED.La renuncia de un profesional por razones de salud que impidió continuar con el proceso._x000D_
_x000D_
</t>
  </si>
  <si>
    <t xml:space="preserve">Se continúa con procesos de selección y entrevistas a profesionales en marco del Convenio 2116 - SED - Compensar._x000D_
</t>
  </si>
  <si>
    <t>Realizar el concurso Leer y Escribir- Orden al Mérito literario Don Quijote de la Mancha en su versión 2019- 2020.</t>
  </si>
  <si>
    <t xml:space="preserve">Otro - Concurso realizado </t>
  </si>
  <si>
    <t>LINK:  https://educacionbogota-my.sharepoint.com/personal/paforero_educacionbogota_gov_co/_layouts/15/onedrive.aspx?id=%2Fpersonal%2Fpaforero%5Feducacionbogota%5Fgov%5Fco%2FDocuments%2FEVIDENCIA%20DEL%20POA%2D2020%2FSEGUIMIENTO%20POA%20PRIMER%20TRIMESTRE%202020&amp;parent=_x000D_
_x000D_
1. Oficio enviado al Concejo de Bogotá._x000D_
2. Presentación OLE (2)_x000D_
3. Cartilla Preliminar._x000D_
4. Plan de Acción- Contingencia.</t>
  </si>
  <si>
    <t xml:space="preserve">Coordinación logística para la ceremonia de premiación del concurso 2019-2020 "El Bicentenario: La memoria construye historia". Envío de oficio al Concejo de Bogotá para coordinación de reconocimientos, acto cultural, refrigerios, transporte de estudiantes, premios, material promocional, diplomas, elaboración y diseño de cartillas con trabajos ganadores._x000D_
</t>
  </si>
  <si>
    <t xml:space="preserve">Por la Emergencia Sanitaria del COVID_19 no se realizará la ceremonia de premiación el día 23 de abril de 2020 en marco de la FILBO como se había proyectado. Acuerdo 161 de 2025._x000D_
</t>
  </si>
  <si>
    <t xml:space="preserve">Se continúa en gestión logística y operativa para el desarrollo de ceremonia de premiación, una vez se den las condiciones para la realización de la misma._x000D_
</t>
  </si>
  <si>
    <t>Efectuar las actividades administrativas y financieras propias de la Dirección tales como: Responder oportunamente la correspondencia recibida, Cumplir el Plan Anual de Adquisiciones y Ejecutar el presupuesto programado; de acuerdo con los resultados de seguimiento del Indicador de Eficiencia Administrativa del Proyecto 1056 Mejoramiento de la calidad educativa a través de la jornada única y uso del tiempo escolar</t>
  </si>
  <si>
    <t>Otro - Otro - % de cumplimiento del indicador de Eficiencia Administrativa y Financiera.</t>
  </si>
  <si>
    <t>LINK:  https://educacionbogota-my.sharepoint.com/personal/paforero_educacionbogota_gov_co/_layouts/15/onedrive.aspx?id=%2Fpersonal%2Fpaforero%5Feducacionbogota%5Fgov%5Fco%2FDocuments%2FEVIDENCIA%20DEL%20POA%2D2020%2FSEGUIMIENTO%20POA%20PRIMER%20TRIMESTRE%202020&amp;parent=_x000D_
_x000D_
1. Informe de correspondencia a marzo de 2020. _x000D_
2. PAC con corte marzo de 2020. _x000D_
3. Plan Anual de Adquisiciones marzo de 2020. _x000D_
4. Indicador de desempeño proyecto 1056</t>
  </si>
  <si>
    <t>1. De 35 oficios radicados en SIGA, los 35 se tramitarón en términos alcanzando 100% de la oportunidad. 2. Se programaron pagos valor $253.164.757 ejecutando $252.781.424, para un cumplimiento del 99%. 3. Se crearon 47 ítems en el PAA, se programó la suscripción de 38 ítems para este primer trimestre, de los cuales 29 fueron suscritos efectivamente y 9 están en proceso, alcanzando el 76% de cumplimiento. 4. Indicador de desempeño: 92% de efectiv</t>
  </si>
  <si>
    <t xml:space="preserve">1. Con nueva administración SED, la organización interna de la Dirección permitió iniciar entre finales del mes de febrero y el mes de marzo de 2020._x000D_
_x000D_
2.El Covid-19  afectó los procesos del nivel central, dado que el Gobierno Nacional decretó cuarentena._x000D_
</t>
  </si>
  <si>
    <t xml:space="preserve">1. La Dirección priorizó la suscripción de determinados contratos y posteriormente suscribirá los ítems pendientes, de acuerdo con sus necesidades. _x000D_
2. La SED estableció como medida el teletrabajo por parte de los funcionarios del nivel central, a fin de mitigar la emergencia sanitaria y dar continuidad a los procesos._x000D_
</t>
  </si>
  <si>
    <t>Efectuar las actividades administrativas y financieras propias de la Dirección tales como: Responder oportunamente la correspondencia recibida, Cumplir el Plan Anual de Adquisiciones y Ejecutar el presupuesto programado; de acuerdo con los resultados de seguimiento del Indicador de Eficiencia Administrativa del proyecto 1050 Educación inicial y de calidad en el marco de la ruta de atención integral a la primera infancia</t>
  </si>
  <si>
    <t>Otro -  Otro - % de cumplimiento del indicador de Eficiencia Administrativa y Financiera.</t>
  </si>
  <si>
    <t xml:space="preserve"> LINK:  https://educacionbogota-my.sharepoint.com/personal/paforero_educacionbogota_gov_co/_layouts/15/onedrive.aspx?id=%2Fpersonal%2Fpaforero%5Feducacionbogota%5Fgov%5Fco%2FDocuments%2FEVIDENCIA%20DEL%20POA%2D2020%2FSEGUIMIENTO%20POA%20PRIMER%20TRIMESTRE%202020&amp;parent=_x000D_
_x000D_
1. Informe de correspondencia a marzo de 2020._x000D_
2. PAC con corte marzo de 2020._x000D_
3. Plan Anual de Adquisiciones marzo de 2020. _x000D_
_x000D_
4. Indicador de desempeño proyecto 1050.     </t>
  </si>
  <si>
    <t>1. De 32 oficios radicados en SIGA, todos se tramitaron en términos alcanzando 100% de la oportunidad. 2. Se programaron pagos valor $264.415.464 ejecutando $ 261.887.064 cumpliendo con un 99%. 3. Se crearon 48 ítems en el PAA, se programó la suscripción de 38 ítems para este primer trimestre, 32 fueron suscritos efectivamente 3 están en proceso de suscripción y 3 para eliminación, alcanzando el 84% de cumplimiento. 4.Indicador de desempeño: 94%</t>
  </si>
  <si>
    <t>Efectuar las actividades administrativas y financieras propias de la Dirección tales como: Responder oportunamente la correspondencia recibida, Cumplir el Plan Anual de Adquisiciones y Ejecutar el presupuesto programado; de acuerdo con los resultados de seguimiento del Indicador de Eficiencia Administrativa del proyecto 1005 Fortalecimiento curricular para el desarrollo de aprendizajes a lo largo de la vid</t>
  </si>
  <si>
    <t xml:space="preserve">  LINK:  https://educacionbogota-my.sharepoint.com/personal/paforero_educacionbogota_gov_co/_layouts/15/onedrive.aspx?id=%2Fpersonal%2Fpaforero%5Feducacionbogota%5Fgov%5Fco%2FDocuments%2FEVIDENCIA%20DEL%20POA%2D2020%2FSEGUIMIENTO%20POA%20PRIMER%20TRIMESTRE%202020&amp;parent=_x000D_
_x000D_
1. Informe de correspondencia a marzo de 2020._x000D_
2. PAC con corte marzo de 2020. _x000D_
3. Plan Anual de Adquisiciones marzo de 2020. _x000D_
4. Indicador de desempeño proyecto 1005.     </t>
  </si>
  <si>
    <t>1.De 24 oficios en SIGA recibidos, los 24 se tramitarón en términos, alcanzando 100% de oportunidad. 2. Se programaron y ejecutaron pagos por valor de $ 24.417.368 cumplimiendo el 100% en el PAC. 3. Se tienen creados 68 ítems en el PAA, de los cuales se programó la suscripción de 17 ítems para este primer trimestre, 15  fueron suscritos efectivamente y 2 estan en proceso  alcanzando el 88% de cumplimiento. 4. Indicador de desempeño: 96% de efect</t>
  </si>
  <si>
    <t>Desarrollar la estrategia de expediciones pedagógicas tendiente al aprovechamiento de los espacios escolares y de la ciudad, para contribuir al mejoramiento de la calidad de la educación, beneficiando a los estudiantes de los colegios con más y mejor tiempo escolar, de acuerdo con las políticas educativas vigentes.</t>
  </si>
  <si>
    <t>Otro - Estudiantes</t>
  </si>
  <si>
    <t>LINK:  https://educacionbogota-my.sharepoint.com/personal/paforero_educacionbogota_gov_co/_layouts/15/onedrive.aspx?id=%2Fpersonal%2Fpaforero%5Feducacionbogota%5Fgov%5Fco%2FDocuments%2FEVIDENCIA%20DEL%20POA%2D2020%2FSEGUIMIENTO%20POA%20PRIMER%20TRIMESTRE%202020&amp;parent=_x000D_
_x000D_
1. Actas mesas técnicas operativas (4)_x000D_
2. Comunicado a colegios (1)_x000D_
3. Propuesta Cronograma de actividades (1)_x000D_
4. Formatos pre-inscripción (1) e inscripción (1)</t>
  </si>
  <si>
    <t xml:space="preserve">1. Se realizaron 4 reuniones de mesas técnicas. 2. Cronograma de actividades para la ejecución de las 3 fases.3. Se divulgó la convocatoria e invitación para participar en expediciones pedagógicas a las IED, a través de las DILES.4. Se Tramitaron las preinscripciones para realizar la selección de los colegios._x000D_
</t>
  </si>
  <si>
    <t xml:space="preserve">Por contingencia del COVID-19, se canceló la reunión con rectores y líderes expedicionarios a realizarse el 19 de marzo, y se aplazaron las reuniones para el desarrollo del trabajo pedagógico y logístico._x000D_
</t>
  </si>
  <si>
    <t xml:space="preserve">"Realización de actividades virtuales con rectores, coordinadores y líderes expedicionarios para acompañar la formulación de los Proyectos _x000D_
Pedagógicos Expedicionarios._x000D_
_x000D_
Reuniones virtuales con el equipo pedagógico para definir y hacer seguimiento a las acciones de acompañamiento a los Proyectos Pedagógicos Expedicionarios de las IED."_x000D_
</t>
  </si>
  <si>
    <t>Asignar, gestionar y acompañar la implementación de estrategias pedagógicas para la ampliación de la jornada escolar en las Instituciones Educativas Distritales focalizadas, a través de acciones conjuntas con entidades aliadas en el mejoramiento de la calidad educativa; de acuerdo con las orientaciones pedagógicas de la SED y presupuestos asignados.</t>
  </si>
  <si>
    <t xml:space="preserve">Otro -  Instituciones Educativas Distritales con ampliación de la jornada escolar. </t>
  </si>
  <si>
    <t>LINK:  https://educacionbogota-my.sharepoint.com/personal/paforero_educacionbogota_gov_co/_layouts/15/onedrive.aspx?id=%2Fpersonal%2Fpaforero%5Feducacionbogota%5Fgov%5Fco%2FDocuments%2FEVIDENCIA%20DEL%20POA%2D2020%2FSEGUIMIENTO%20POA%20PRIMER%20TRIMESTRE%202020&amp;parent=_x000D_
_x000D_
1. Actas de Comité Técnico y Modif. (SOC) de convenios suscritos entre la SED y entidades aliadas (IDRD, Compensar y Colsubsidio)._x000D_
_x000D_
3. Listado de colegios del Distrito atendid</t>
  </si>
  <si>
    <t xml:space="preserve">1.Sesiones mensuales de los comités técnicos de los convenios vigentes. 2. Para dar continuidad a las estrategias de ampliación de la jornada, se llevaron a cabo las modificaciones de los siguientes convenios: 1971 de 2019 suscrito con Colsubsidio; 2116 de 2019 suscrito con Compensar;  864214 de 2019 suscrito con el IDRD y 1469 de 2019 suscrito con IDARTES 3. Atención: 143 colegios que ampliarón la jornada escolar con aliados._x000D_
_x000D_
_x000D_
_x000D_
</t>
  </si>
  <si>
    <t xml:space="preserve">Debido al COVID-19 Y la suspensión de las clases presenciales en colegios públicos y privados del país a partir del día 16 de marzo de 2020, se congeló el desarrollo presencial de los centros de interés._x000D_
No se incluyeron las atenciones para el mes de marzo de: Compensar, Idartes y Maloka. Ni tampoco los colegios en educación inicial y media. Dicha información se encuentra en proceso._x000D_
</t>
  </si>
  <si>
    <t xml:space="preserve">Suspensión temporal del convenio 864214 de 2019 suscrito entre la SED y el IDRD, siendo la nueva fecha de terminación del convenio, el día 13 de junio de 2020. Respecto a los convenios 1971 de 2019  y 2116 de 2019, se acuerda dar continuidad a su ejecución, para la construcción de propuestas expres, que garanticen la implementación de herramientas virtuale  para la ampliación de la jornada, en el marco de la estrategia "Aprende en Casa". _x000D_
</t>
  </si>
  <si>
    <t>Dirección de Educación Media</t>
  </si>
  <si>
    <t>Promover estrategias que permitan  el desarrollo integral de los jóvenes mediante la generación de mayores oportunidades de exploración, orientación y mejoramiento de competencias básicas, tècnicas, tecnológicas, sociales y emocionales</t>
  </si>
  <si>
    <t>Acompañar a las IED mediante convenios con Instituciones de Educación Superior en el fortalecimiento de la educación media.</t>
  </si>
  <si>
    <t>Convenios</t>
  </si>
  <si>
    <t>Director de educación media y/o profesional asignado</t>
  </si>
  <si>
    <t>Realizar la activiadades requeridas para la actualización del Sistema de Seguimiento a Egresados</t>
  </si>
  <si>
    <t>Otro - Socialización-Lista de asistencia</t>
  </si>
  <si>
    <t>Director de Educación Media y/o profesional designado</t>
  </si>
  <si>
    <t>Informe de las actividades realizadas</t>
  </si>
  <si>
    <t>Se realizó encuentro con el Director de Redp para socializar los avances en el desarrollo del Sistema de seguimiento a egresados y las proyecciones que se programaron para la vigencia 2020. Se realizó solicitud de apoyo para la asignación de nuevos accesos al ambiente de pruebas y producción. Se solicitó Apoyo para la consecución de la firma de convenio con la Registraduría Nacional del Estado Civil.</t>
  </si>
  <si>
    <t>Tiempos de respuesta por parte de la Oficina de REDP para las solicitudes realizadas por la Dirección</t>
  </si>
  <si>
    <t>Solicitud de apoyo por parte del Director de Educación Media directamente al director de Redp</t>
  </si>
  <si>
    <t>Realizar comités técnicos con las IES que acompañan la implementación del Proyecto Desarrollo Integral de la Media.</t>
  </si>
  <si>
    <t>Director de Educación Media y/o profesional asignado</t>
  </si>
  <si>
    <t>Realizar reuniones de acompañamiento a las IED en el proceso de articulación con el SENA y de circulación interinstitucional.</t>
  </si>
  <si>
    <t>Otro - Actas de reunión / listas de asistencia</t>
  </si>
  <si>
    <t>Lista de asistencia Reunión  Orientadores UPZ39 - DEM</t>
  </si>
  <si>
    <t>Se realizó asistencia y participación en la reunión convocada por los Orientadores de la  Estrategia de Circulación Interinstitucional UPZ39, con el objetivo de socializar los resultados de la vigencia 2019 y definir acciones conjuntas para la presente vigencia</t>
  </si>
  <si>
    <t>Realizar acompañamiento pedagógico y/o asesoría en temas relacionados con la media a IED, DILES y otras entidades del Distrito que así lo requieran, por parte de profesionales de la DEM.</t>
  </si>
  <si>
    <t>Actas y/o listas de asistencia</t>
  </si>
  <si>
    <t>Se realizo asistencia y participación a la reunión de Coordinadores de Articulación organizada por la DILE de SUBA, con el propósito de socializar las acciones de la DEM para la vigencia 2020, se realizó acompañamiento y asesoría a la Directora local de San Cristóbal y rectores representantes, Se realizó conversatorio con docentes y líderes de media de algunas IED sobre proyección 2020 y se realizó visita de reconocimiento a la IED Divino Maestro</t>
  </si>
  <si>
    <t>Reuniones de seguimiento con la regional y/o los centros de formación SENA.</t>
  </si>
  <si>
    <t>Acta Reunión SED (DEM) - Centro de Gestión Industrial</t>
  </si>
  <si>
    <t>Se realizó reunión con el Centro de Gestión Industrial del SENA Regional Bogotá, con el objetivo de coordinar actividades para el desarrollo de los programas de Manejo Ambiental y Análisis de Muestras Químicas</t>
  </si>
  <si>
    <t xml:space="preserve">Realizar seguimiento a la implementación de la Estrategia de orientación socio ocupacional en las IED focalizadas. </t>
  </si>
  <si>
    <t>Director Educación Media y/o profesional designado</t>
  </si>
  <si>
    <t>Establecer alianzas con sectores productivos para apoyar gestión de procesos en la Educación Media.</t>
  </si>
  <si>
    <t>Otro - Informes</t>
  </si>
  <si>
    <t>Promover  la Estrategia de Orientación Socio Ocupacional  a través de espacios de orientación a jóvenes y sus familias en las  20 localidades con la puesta en marcha de Escenarios Locales de orientación, la Estrategia móvil y los  espacios de acompañamiento,  exploración y dinamización de la estrategia.</t>
  </si>
  <si>
    <t>Otro -  Informes Escenarios, estrategia móvil y espacios de orientación</t>
  </si>
  <si>
    <t xml:space="preserve">Efectuar las actividades administrativas propias de la Dirección tales como, responder oportunamente la correspondencia recibida, y las PQRS. </t>
  </si>
  <si>
    <t>Otro - % cumplimiento indicador</t>
  </si>
  <si>
    <t xml:space="preserve">REPORTE SIGA </t>
  </si>
  <si>
    <t xml:space="preserve">Contestado el 100% de los requerimientos allegados a la Dirección asumiendo cada funcionario la directriz de subir al sistema los documentos escaneados y finalizarlos. Los asignados se encuentran aún en proceso de respuesta dentro de los tiempos establecidos. </t>
  </si>
  <si>
    <t>Dirección de Ciencias, Tecnologías y Medios Educativos</t>
  </si>
  <si>
    <t>Desarrollar en estudiantes y docentes las competencias necesarias para enfrentar los desafíos de la sociedad del conocimiento y la información desde la primera infancia y a lo largo de la vida, mediante estrategias de fortalecimiento en lectoescritura, aprendizaje de una segunda lengua y el uso y la apropiación de las TIC y los medios educativos</t>
  </si>
  <si>
    <t xml:space="preserve">Realizar un encuentro virtual o presencial  con las direcciones locales para conformar una red de innovación educativa que fomente acciones estratégicas para el desarrollo de competencias del Siglo XXI._x000D_
</t>
  </si>
  <si>
    <t>Otro - Otro - Encuentros virtuales o presenciales</t>
  </si>
  <si>
    <t>JOSÉ MIGUEL HOME RODRÍGUEZ</t>
  </si>
  <si>
    <t>Realizar y promover eventos virtuales o presenciales de socialización de las prácticas educativas realizadas en los colegios en cada una de las líneas de trabajo de la Dirección de Ciencias, Tecnologías y Medios Educativos. </t>
  </si>
  <si>
    <t>Otro - Eventos virtuales o presenciales</t>
  </si>
  <si>
    <t>EDWIN ALBERTO BETANCUR CONTRERAS</t>
  </si>
  <si>
    <t>Atender los requerimientos de publicación de contenidos digitales de las dependencias de la Secretaría de Educación del Distrito, a través de los diferentes espacios que integran el ecosistema de servicios del Portal Educativo Red Académica.</t>
  </si>
  <si>
    <t>Otro - Publicaciones en RA</t>
  </si>
  <si>
    <t>ANDREA INÉS NIÑO RUIZ</t>
  </si>
  <si>
    <t>Reporte de metadatos en excel correspondiente a los enlaces de los contenidos publicados en el portal educativo Red Académica (www.redacademica.edu.co)</t>
  </si>
  <si>
    <t>Atención al 100% de los requerimientos de publicación de contenidos en el portal educativo Red Académica. _x000D_
Implementación de la estrategia Aprende en Casa, dirigida a la comunidad educativa del Distrito_x000D_
Acompañamiento a profesionales que lideran estrategias en la SED en la publicación de contenidos</t>
  </si>
  <si>
    <t>Debido a que el trabajo en la SED ha sido virtual en buena parte del trimestre, se retrasó la implementación procesos, relacionados con la edición, digramación y publicación.</t>
  </si>
  <si>
    <t>Se ha puesto en funcionamiento un comité editorial que se reune semanalmente y genera un reporte diario de visitas a los contenidos / secciones del Portal. El informe y sus conclusiones son socializados con Subsecretarías y Oficina de Prensa.</t>
  </si>
  <si>
    <t>Identificar  los ambientes para el aprendizaje conformados en las IED, en las líneas de bibliotecas escolares, segunda lengua, ciencias, tecnologías y medios educativos</t>
  </si>
  <si>
    <t>HENRY DE LA OSSA SIERRA</t>
  </si>
  <si>
    <t>No se allega evidencia</t>
  </si>
  <si>
    <t>No se ha podido cumplir con lo esperado de la actividad para el trimestre</t>
  </si>
  <si>
    <t>Su avanzo en la ubicación de algunas bases de datos de IED con experiencias significativas, pero la contingencia de asilamiento social obligatorio ha impedido que se pueda acceder a información en los colegios, necesaria para elaborar el informe previsto</t>
  </si>
  <si>
    <t>Se optará por implementar una estrategia virtual de trabajo con las IED identificando docentes a cargo de los ambientes para llevar a cabo la recopilación de datos para su análisis y procesamiento con miras a generar un estado de la situación.</t>
  </si>
  <si>
    <t>Garantizar la gestión documental oportuna para responder a los requerimientos de los peticionarios hechos a la dependencia.</t>
  </si>
  <si>
    <t>VIVIAN YINETH ROA HERNÁNDEZ</t>
  </si>
  <si>
    <t>Informe Nivel de oportunidad de respuesta a la ciudadanía Nivel Central, emitido por la Oficina de Servicio al Ciudadano.</t>
  </si>
  <si>
    <t>La respuesta de requerimientos facilita a la Dirección continuar con una efectiva comunicación con los peticionarios dando la información requerida en los tiempos establecidos de acuerdo con las políticas de la entidad</t>
  </si>
  <si>
    <t>Siguen llegando oficios con fecha de vencimiento muy cercana, dificultando conseguir de manera oportuna la información completa. El aplicativo en ocasiones no reporta a los responsables sobre la asignación de correspondencia.</t>
  </si>
  <si>
    <t>Se allega respuesta preliminar al peticionario enunciando la información disponible que luego se complementa a través de correo electrónico o llamada telefónica. Verificación periódica semanal del SIGA</t>
  </si>
  <si>
    <t>Dirección de Inclusión e Integración de Poblaciones</t>
  </si>
  <si>
    <t xml:space="preserve">Realizar asistencia técnica a las IED para la implementación de estrategias pedagógicas en el marco de la educación inclusiva_x000D_
</t>
  </si>
  <si>
    <t>Directora de Inclusión e Integracion de Poblaciones</t>
  </si>
  <si>
    <t>Territorialización a partir del Reporte de SIMAT con corte al 31 de marzo de 2020.</t>
  </si>
  <si>
    <t>En 395 colegios del distrito se evidencia la escolarización de estudiantes pertenecientes a las diferentes poblaciones, que cuentan con lineamientos pedagógicos y/o apoyos.</t>
  </si>
  <si>
    <t xml:space="preserve">Implementar estrategias que den cumplimiento a las acciones a cargo de la DIIP dentro de los planes de acciones afirmativas de grupos étnicos._x000D_
</t>
  </si>
  <si>
    <t>Directora de Inclusión e Integración de Poblaciones</t>
  </si>
  <si>
    <t xml:space="preserve">Correo de la línea con el listado de colegios atendidos. </t>
  </si>
  <si>
    <t>En el primer trimestre del año se avanzó en la contratación de 26 personas del equipo y en el inicio de actividades en 21 colegios.</t>
  </si>
  <si>
    <t>No se elaboraron los informes de Acciones Afirmativas pues postergaron las fechas.</t>
  </si>
  <si>
    <t>La Secretaría Distrital de Planeación postergó la entrega de este informe para el cierre del 31 de mayo de 2020.</t>
  </si>
  <si>
    <t xml:space="preserve">Gestionar un sistema de Apoyos para la atención educativa de los estudiantes con características y/o condiciones específicas_x000D_
</t>
  </si>
  <si>
    <t>Otro - Colegios con apoyos pedagogicos, comunicativos y culturales</t>
  </si>
  <si>
    <t xml:space="preserve">Correo de la linea con la relación de colegios y personas de apoyo que atienden. </t>
  </si>
  <si>
    <t xml:space="preserve">391 Colegios Distritales acompañados con apoyos para la atención educativa de estudiantes con características y/o condiciones específicas. </t>
  </si>
  <si>
    <t xml:space="preserve">Gestionar las actividades administrativas propias de la dirección tales como responder oportunamente la correspondencia recibida, realizar el seguimiento técnico a los contratos y convenios suscritos con personas jurídicas, cumplir el Plan Anual de Adquisiciones y ejecutar el presupuesto programado_x000D_
</t>
  </si>
  <si>
    <t xml:space="preserve">*Reporte de radicados finalizados en el aplicativo de correspondencia . _x000D_
* informe de seguimiento a la ejecución contractual._x000D_
* Ficha de seguimiento no se elaboró en cumplimiento de la directriz dada por Planeación que la posterga para el 31 de mayo(anexo). En su lugar se anexan tres actas y listas de asistencia que evidencian avance de la Dirección. </t>
  </si>
  <si>
    <t>Se gestionan las actividades administrativas propias de la dirección tales como responder oportunamente 322 requerimientos recibidos, realizar el seguimiento a la ejecución contractual y se realizan avances del proyecto.</t>
  </si>
  <si>
    <t>Dirección de Formación de Docentes e Innovaciones Pedagógica</t>
  </si>
  <si>
    <t>Conformar la Red de Innovacion del Maestro en Bogotá a través del fortalecimiento y visibilización de sus experiencias y del desarrollo de estrategias de formación pedagógica y disciplinar con el fin incidir en la transformación educativa de la ciudad</t>
  </si>
  <si>
    <t>Realizar convocatorias para desarrollar programas de formación.</t>
  </si>
  <si>
    <t>Líder componente de formación: María Teresa Gutierrez</t>
  </si>
  <si>
    <t>A la fecha no se han realizado convocatorias de formación para docentes y directivos docentes.</t>
  </si>
  <si>
    <t>Dada la emergencia sanitaria por la que atraviesa el país, en cumplimiento de la normatividad que se ha expedido al respecto, no se han iniciado los programas de formación para los docentes y directivos docentes del sector oficial de la ciudad.</t>
  </si>
  <si>
    <t>Una vez superada la situación descrita, se programarán las convocatorias de los programas de formación.</t>
  </si>
  <si>
    <t>Realizar seguimiento a las metas y logros del proyecto de inversión a cargo de la Dirección.</t>
  </si>
  <si>
    <t>Líder equipo administrativo y financiero: Adrian Chavarro David Avendaño</t>
  </si>
  <si>
    <t>Para el primer trimestre del año, no existe programación para la entrega del informe de gestión del proyecto de inversión.</t>
  </si>
  <si>
    <t>Por motivos de la emergencia sanitaria y la armonización con la nueva administración, se reprogramaron el cronograma para la entrega del informe de gestión para el mes de mayo.</t>
  </si>
  <si>
    <t>El informe de gestión se entregará de acuerdo con la nueva programación por parte de la Oficina Asesora de Planeación.</t>
  </si>
  <si>
    <t>Realizar el cronograma trimestral de la programación y actividades de fomento a la innovación educativa en los Centros de Innovación de Maestro.</t>
  </si>
  <si>
    <t>Otro - Informes o Cronogramas</t>
  </si>
  <si>
    <t>Profesional innovación: Marisol Luque</t>
  </si>
  <si>
    <t>1. Se iniciaron las actividades de estructuración de los estudios previos para la contratación de los operadores de los Centros de Innovación._x000D_
2. Se realiza encuentro con aliados para presentación de propuestas de actividad en escuelas Innobog-Laboratorio Vivo y Critertec -Saber Digital. Se da primera reunión desde Direcciones para articulación con IDEP para acciones en Ciudad Maestra.</t>
  </si>
  <si>
    <t>Definición del nuevo equipo de trabajo al finalizar el segundo semestre del año. Cambio en la metodología de trabajo por situación de aislamiento preventivo debido a la contingencia nacional de encuentros presenciales a virtuales y de esa manera estructurar posibles líneas de trabajo.</t>
  </si>
  <si>
    <t>Se realiza ajuste de actividades de formación de la presencialidad a la virtualidad. Se empiezan a ajustar propuestas para los CIM saber digital y laboratorio vivo, a la luz de la contingencia.</t>
  </si>
  <si>
    <t>Realizar acciones de divulgación y acompañamiento a la evaluación para la entrega del premio de Investigación e Innovación educativa según lo establecido en el acuerdo 273 del 2007 del Concejo de Bogotá.</t>
  </si>
  <si>
    <t>Proyectos</t>
  </si>
  <si>
    <t>Carlos Fonseca</t>
  </si>
  <si>
    <t>Se iniciaron las actividades de estructuración de los estudios previos para la contratación del operador que evaluaran las postulaciones al premio de Investigación e Innovación Educativa.</t>
  </si>
  <si>
    <t>Por motivos de la emergencia sanitaria y la armonización con la nueva administración, el proceso de contratación ha tenido retrasos.</t>
  </si>
  <si>
    <t>Se estableció reunión con el comité técnico del Premio (prioritaria para el mes de abril), con el fin de revisar la cartilla de orientaciones y establecer los cambios que requiere la evaluación del premio.</t>
  </si>
  <si>
    <t>Realizar el comité de CACE atendiendo a las solicitudes de otorgamiento de comisiones de estudios en el interior y exterior del país para los docentes y directivos docentes, de acuerdon con la normativida vigente.</t>
  </si>
  <si>
    <t>Otro - Solicitudes analizadas</t>
  </si>
  <si>
    <t>Actas de Comité.</t>
  </si>
  <si>
    <t>Se realizó la solicitud de otorgamiento para 24 comisiones de estudio, teniendo como resultado la aprobación de 23 (3 no remuneradas y 20 remuneradas) y 1 propuesta rechazada.</t>
  </si>
  <si>
    <t>1. La sesión programada para el mes de marzo no se pudo realizar presencialmente debido a la emergencia de sanitaria por el Covid-19._x000D_
2. La Alcaldía de Bogotá, debido a la emergencia sanitaria entra en vigencia la Circular 024, la cual establece en su numeral 3: ¿Otras medidas Administrativas, literal a) No se concederán comisiones al exterior o interior del país cuando estas últimas impliquen desplazamientos aéreos".</t>
  </si>
  <si>
    <t>1. La sesión se realizó virtualmente._x000D_
2. Se respondió a la Oficina de Personal, mediante oficio con radicado I-2020- 30469 sobre Panorama de Comisiones de Estudio frente Circular 024 del 12-03-2020, en la cual conceptuamos y se realizaron recomendaciones para esta contingencia de emergencia sanitaria.</t>
  </si>
  <si>
    <t>Realizar el comité de Obras para acomapañar el proceso de la Evaluación de Obras Escritas por maestros con fines de ascenso al escalafón docente.</t>
  </si>
  <si>
    <t>Otro - Procesos de evaluación de obras</t>
  </si>
  <si>
    <t>Nuria Angelica Diaz</t>
  </si>
  <si>
    <t>Oficios.</t>
  </si>
  <si>
    <t>1. El primer comité de Obras quedó programado para el mes de abril. Se recibieron cinco (5) nuevas obras a las cuales se les realizó: evaluación preliminar previo al comité oficial, se rechazó una (1), se envió a evaluador otra (1) y están a la espera de lograr evaluador tres (3) obras._x000D_
2. Se le informó a los maestros el estado de sus obras mediante oficio.</t>
  </si>
  <si>
    <t>No sé a realizado Comité de obras debido a la emergencia de sanitaria por el Covid-19.</t>
  </si>
  <si>
    <t>Se programó el primer Comité de Obras, para el mes de abril de 2020.</t>
  </si>
  <si>
    <t>Garantizar la oportuna respuesta a solicitudes dando cumpliento a  los términos legales establecidos.</t>
  </si>
  <si>
    <t>Martha Gomez y Angela Bernal</t>
  </si>
  <si>
    <t>Reporte aplicativo SIGA - Hoja de trabajo Excel de respuestas a derechos de petición</t>
  </si>
  <si>
    <t>Durante el trimestre se recibieron 171 solicitudes, las cuales se clasifican así: 127 oficios externos, 41 internos y 3 por Sistema de Quejas y Soluciones. Al corte del 31 de marzo se ha dado respuesta en tiempo oportuno al 95% de las solicitudes, el 5% restante se encuentra en proceso de respuesta dentro de los tiempos de ley establecidos</t>
  </si>
  <si>
    <t>Esta en curso una emergencia sanitaria que transita el país, Por lo tanto, los proceso han trascendido a la virtualidad.</t>
  </si>
  <si>
    <t>No se presentaron dificultades durante este trimestre. A partir de la fecha en que se decreto por parte del Gobierno Distrital y Nacional teletrabajo y cuarentena se ha venido trabajando para atender las peticiones de los ciudadanos.</t>
  </si>
  <si>
    <t>Realizar acciones administrativas de seguimiento a la ejecución presupuestal de Vigencia.</t>
  </si>
  <si>
    <t>Otro - Presentaciones</t>
  </si>
  <si>
    <t>Líder equipo administrativo y financiero: Adrian Chavarro</t>
  </si>
  <si>
    <t>Boletín de Ejecución Presupuestal.</t>
  </si>
  <si>
    <t>En cuanto a la ejecución presupuestal del Proyecto de inversión 1040 con corte al 30 de junio de 2019, se ha logrado comprometer el 4,1%. Ahora bien, esta pendiente por comprometer $622.197.646 expedidos en CDP para la contratación de OPS.</t>
  </si>
  <si>
    <t>Durante este trimestre no se presentaron dificultades.</t>
  </si>
  <si>
    <t>Realizar encuentros para la promocion de redes, colectivos de maestros, semilleros y grupos de investivacion.</t>
  </si>
  <si>
    <t xml:space="preserve">Otro - Encuentros </t>
  </si>
  <si>
    <t>Se encuentra en proceso de estructuración de actividades para la promoción de redes, colectivos de maestros, semilleros y grupos de investigación.</t>
  </si>
  <si>
    <t>Existen retrasos en la implementación de la actividad dada la emergencia sanitaria por la que atraviesa el país, en cumplimiento de la normatividad que se ha expedido al respecto.</t>
  </si>
  <si>
    <t>Se estudia la posibilidad de flexibilizar la actividad a encuentros virtuales.</t>
  </si>
  <si>
    <t>Realizar el seguimiento de carácter pedagógico a los procesos del sistema integrado de formación docente.</t>
  </si>
  <si>
    <t>Otro - Encuentros con actores</t>
  </si>
  <si>
    <t>Nathali Romero</t>
  </si>
  <si>
    <t>Se encuentra en proceso de estructuración de actividades para el seguimiento de carácter pedagógico a los procesos del sistema integrado de formación docente.</t>
  </si>
  <si>
    <t>Dirección de Evaluación de la Educación</t>
  </si>
  <si>
    <t>Hacer de la evaluación en el Distrito Capital  una herramienta eficaz para mejorar los aprendizajes de los estudiantes en las IED, implementando un sistema de información consolidado sobre la situación actual de la Calidad de la Educación</t>
  </si>
  <si>
    <t>Realizar talleres para docentes y directivos docentes de las IED, sobre uso de los resultados que arroja el Sistema de Evaluación, para el mejoramiento y apoyo al fortalecimiento de la gestión institucional.</t>
  </si>
  <si>
    <t>Talleres</t>
  </si>
  <si>
    <t>Cesar Ramírez, Patricia Duarte, Yanneth Castelblanco, Christian Bravo, David Montes</t>
  </si>
  <si>
    <t>El logro definido, no aplica para el presente periodo.</t>
  </si>
  <si>
    <t>No se presentaron en el periodo.</t>
  </si>
  <si>
    <t>Elaborar reportes, informes y análisis de los resultados del Sistema de Evaluación, para orientar el uso pedagógico de la evaluación en los deferentes niveles de organización de la SED.</t>
  </si>
  <si>
    <t>Otro - Informes/reportes/fichas</t>
  </si>
  <si>
    <t>John Jairo Rivera, Harold Rincón, Alexander Calderon, Cristhian Calderon</t>
  </si>
  <si>
    <t>Informe POA interno de la Dirección sobre el avance para el cumplimiento de la actividad Corte 31.03.20, bases de datos,  listas de asistencia y otros soportes descritos en el informe.</t>
  </si>
  <si>
    <t>Se llevó a cabo la elaboración del informe de calidad para la ciudad. Se produjo la información correspondiente a cada una de las localidades y colegios; la primera se integrará a la información de la OAP, para posterior socialización. Se elaboraron reportes y encuentros de análisis de información, con cada una de las direcciones de la Sub. de Calidad, orientados al uso de resultados de la evaluación.</t>
  </si>
  <si>
    <t xml:space="preserve">No se presentaron en el periodo._x000D_
_x000D_
</t>
  </si>
  <si>
    <t>Realizar seguimiento a las estrategias de apoyo para el fortalecimiento de competencias básicas en estudiantes de los colegios del distrito (Avancemos, PreIcfes y Plataformas PISA).</t>
  </si>
  <si>
    <t>Otro - Documento orientador/Informes</t>
  </si>
  <si>
    <t>Yanneth Castelblanco</t>
  </si>
  <si>
    <t>Informe POA interno de la Dirección sobre el avance para el cumplimiento de la actividad Corte 31.03.20, 2 instructivos y otros soportes descritos en el informe.</t>
  </si>
  <si>
    <t>Se remitieron comunicaciones a colegios de la ciudad para socializar inscripción en la Prueba Avancemos 4º, 6º y 8º, se elaboran documentos guía: i) Instructivo sobre Preicfes para fortalecimiento de competencias de los estudiantes de educación media que tiene el Icfes y ii) Instructivo PruebáT para fortalecimiento de competencias de los estudiantes de educación básica y media.</t>
  </si>
  <si>
    <t>No se presentaron en este periodo.</t>
  </si>
  <si>
    <t>Realizar el análisis de la información producto de la evaluación de docentes y directivos docentes (Dec. 1278/2002) , divulgar los resultados de dicho análisis a la comunidad educativa y dar respuesta a los diferentes requerimientos relacionados con este proceso.</t>
  </si>
  <si>
    <t>C Harold Rincón, John Jairo Rivera</t>
  </si>
  <si>
    <t>Informe POA interno de la Dirección sobre el avance para el cumplimiento de la actividad Corte 31.03.20 y soportes descritos en el informe.</t>
  </si>
  <si>
    <t>Se da respuesta a PQRS sobre evaluación de desempeño y periodo de prueba de docentes y directivos docentes. Se elaboran y cargan en Red Académica fichas de evaluación Docente por localidad vigencia 2019, se reportan resultados de EDDyPP, se avanza en ruta de trabajo para implementar módulo Evaluación Docente en Humano, se emite circular con orientaciones y etapas proceso de evaluación vigencia 2020 y se elabora guía para directivos docentes con a</t>
  </si>
  <si>
    <t>Realizar acompañamiento en la implementación del Modelo de Acreditación a la Excelencia en la Gestión Educativa en las IED vinculadas al proceso.</t>
  </si>
  <si>
    <t>Liliana Bautista,  Patricia Duarte</t>
  </si>
  <si>
    <t xml:space="preserve">No aplica._x000D_
</t>
  </si>
  <si>
    <t>Orientar el proceso de postulación al incentivo a la Excelencia en la Gestión Educativa, de acuerdo a la normativa vigente.</t>
  </si>
  <si>
    <t>Otro - Talleres</t>
  </si>
  <si>
    <t>Liliana Bautista, Patricia Duarte</t>
  </si>
  <si>
    <t>Efectuar las actividades administrativas propias de la Dirección tales como: Responder oportunamente la correspondencia recibida, Cumplir el Plan Anual de Adquisiciones y Ejecutar el presupuesto programado; de acuerdo con los resultados de seguimiento del Indicador de Eficiencia Administrativa.</t>
  </si>
  <si>
    <t>Otro - % de cumplimiento del indicador de Eficiencia Administrativa</t>
  </si>
  <si>
    <t>Héctor Cano  (temas financieros) Carolina Murillo (Convenios y Contratos persona jurídica), Yenny Pinilla (Informes de gestión y OPS persona natural) y Ginna Céspedes (PQRS)</t>
  </si>
  <si>
    <t>Los soportes se encuentran en el repositorio SharePoint de la Dirección de Evaluación en la siguiente ubicación:_x000D_
_x000D_
https://educacionbogota.sharepoint.com/sites/DEE/TRD/Forms/AllItems.aspx?viewid=4bc9b173%2D1b63%2D4fda%2D88c4%2D97e6955fa5fe&amp;id=%2Fsites%2FDEE%2FTRD%2F590%5FPROYECTOS%2F62%20Proyectos%20Evaluacion%20Educaci%C3%B3n%2F1072%20Evalur%20para%20Transformar%20y%20Mejorar%2FGeneral%2FReportes%20Planeaci%C3%B3n%2FPlan%20Operativo%20Anual%20P</t>
  </si>
  <si>
    <t xml:space="preserve">2 boletines de ejecución presupuestal, 1 informe POA de seguimiento financiero y 1 PAC 2020; 1 informe POA de seguimiento a convenios y contratos;  1 informe POA de seguimiento OPS; 1 informe POA y 1 reporte SIGA del trimestre. </t>
  </si>
  <si>
    <t>Dirección de Cobertura</t>
  </si>
  <si>
    <t>Reducir las brechas de desigualdad que afectan el  acceso y la permanencia escolar en el Distrito Capital, logrando trayectorias educativas completas, en el marco de una educación inclusiva</t>
  </si>
  <si>
    <t>Realizar seguimiento al 100% de los Planes Locales de Cobertura para reducir las brechas en el acceso y la permanencia escolar</t>
  </si>
  <si>
    <t>Visitas</t>
  </si>
  <si>
    <t>Hernan Dominguez</t>
  </si>
  <si>
    <t>Informe de avance</t>
  </si>
  <si>
    <t>Resumen ejecutivo que recoge el balance del seguimiento a los PCEL  2019, que será insumo para la estrategia de Acompañamiento Pedagógico Territorial, en el marco del nuevo Plan de Desarrollo Distrital_x000D_
Conformación de los equipos gestores gestores pedagógicos y avance en la fase diagnóstico del Plan Educativo Local -PEL-. Una vez realizado el diagnóstico y con base en el Plan de Desarrollo 2020-2024 se elaboraran los planes locales y el respecti</t>
  </si>
  <si>
    <t>Los planes de cobertura harán parte de los Planes Educativos Locales, en el marco del Plan de Desarrollo 2020-2024, con el propósito de articular con sentido pedagógico la llegada de la SED a los territorios. Por lo anterior las visitas previstas no se adelantan hasta tanto se culmine la fase de diagnóstico y conformación de equipos de gestores pedagógicos</t>
  </si>
  <si>
    <t>Recoger la experiencia de los procesos de formulación, implementación y seguimiento de los PLCE, como uno de los insumos para la estrategia de Acompañamiento Pedagógico Territorial._x000D_
Se gestionará solicitud de ajustes a la  actividad  en el marco del nuevo Plan de Desarrollo</t>
  </si>
  <si>
    <t xml:space="preserve">Acompañar al 100% de las D.L.E. y establecimientos educativos en la implementación del proceso de matrícula y  la verificación a la información registrada en el SIMAT_x000D_
</t>
  </si>
  <si>
    <t>Informe de Avance_x000D_
_x000D_
Anexo 6A SIMAT_x000D_
_x000D_
Memorando, instructivo y formato de anexos del proceso de verificación, depuración, validación y actualización de la información reportada en el Sistema Integrado de Matrícula (SIMAT) por las Instituciones Educativas Distritales (IED),  ruta: _x000D_
https://www.educacionbogota.edu.co/portal_matriculas/gestion-para-la-cobertura-educativa/proceso-verificacion-matricula</t>
  </si>
  <si>
    <t>Acompañamiento técnico a las DLE e IED en: la asignación de cupos, formalización  matrícula SIMAT; Seguimiento y ajustes a la oferta educativa y Jornada de Matriculatón (15-16/02/2020)_x000D_
Ejecución del primer proceso de verificación, depuración, validación y actualización de la información reportada en el SIMAT por las 363 IED_x000D_
Apoyo en la asignación, verificación, depuración, validación y actualización del SIMAT en 5 IED que inician operación en l</t>
  </si>
  <si>
    <t>Prestación del servicio educativo en modalidad no presencial para evitar la propagación del COVID-19, ha implicado dificultades y limitaciones en: la formalización de la matrícula, el SIMAT y  validación de los resultados del primer proceso de verificacion.</t>
  </si>
  <si>
    <t>i) Coordinar acciones con las DLES y la IED para realizar formalización virtual de la matrícula_x000D_
_x000D_
ii)Seguimiento a través de la remisión de correos electrónicos y llamadas telefónicas a las DLE e IED recordando los tiempos de entrega y actores responsables de la información resultado del primer proceso de verificación, depuración, validación y actualización de la información reportada en el SIMAT.</t>
  </si>
  <si>
    <t>Realizar acompañamiento, seguimiento y apoyo a la supervisión con la entrega oportuna de los informes de supervisión de los contratos de Administración del servicio público educativo</t>
  </si>
  <si>
    <t xml:space="preserve">Nohelia Peña </t>
  </si>
  <si>
    <t>Informes de Supervisión</t>
  </si>
  <si>
    <t>Seguimiento y gestión a los contratos de las 35 IED en modalidad de Administración del Servicio Educativo en: Elaboración Informe de ejecución a 31/12/2019, Pagos contractuales, Ajuste canasta educativa 2020 , Inicio de los contratos de arrendamiento (6 CASE contingencia), Operación de los colegios CASE en contingencia (movilidad escolar, PAE, dotaciones, vigilancia), Asignación de cupos de 7 IED nuevas_x000D_
Total Matrícula alcanzada 2020: 38.854 cup</t>
  </si>
  <si>
    <t xml:space="preserve">(i) Acompañar la gestión de  contingencia en los colegios en los cuales no se terminó la infraestructura nueva a tiempo; (ii) Imposibilidad de adelantar la 1a. visita presencial para verificación del cumplimiento de las obligaciones contractuales, previstas para el 2do. pago, dada las medidas de cuarentena nacional por el COVID-19 </t>
  </si>
  <si>
    <t>(i) Puesta en marcha de acciones de contingencia en las IED en los cuales no se terminó la infraestructura nueva a tiempo; (ii) Apoyo de profesionales de otros grupos de trabajo dentro de la Dirección de cobertura; (iii) Diseñar mecanismos excepcionales para realizar revisión documental y otros instrumentos metodológicos, cuando no sea posible adelantar las visitas a  las IED</t>
  </si>
  <si>
    <t>Realizar seguimiento y supervisión al cumplimiento de las obligaciones de los contratos de prestación del servicio público educativo</t>
  </si>
  <si>
    <t xml:space="preserve">Angela Mahecha </t>
  </si>
  <si>
    <t xml:space="preserve">Los informes de supervisión a la ejecución contractual No. 1 se pueden verificar en la carpeta compartida de la Dirección de Cobertura: Z:\CONTRATACIÓN DEL SERVICIO EDUCATIVO\VIGENCIA 2020\CPSE2020\CONTRATO\SEGUIMIENTOEJECUCIÓNCONTRACTUAL\PRIMERPAGO </t>
  </si>
  <si>
    <t>La gestión del seguimiento a los contratos de las IED en la modalidad de Prestación del Servicio Educativo en instituciones no oficiales, reporta los siguientes logros: (i) Sucripción 23 contratos PSE; (ii) Elaboración y remisión al MEN del FUC; (iii) Gestión de pagos establecidos contractualamente; (iv) Validación y marcación en SIMAT de población beneficiaria 2020; (v) 5.242 estudiantes beneficiados por la estrategia.</t>
  </si>
  <si>
    <t>(i)  Imposibilidad de adelantar la 1a. visita presencial para verificación del cumplimiento de las obligaciones contractuales, previstas para el 2do. pago, dada las medidas de cuarentena nacional por el COVID-19</t>
  </si>
  <si>
    <t>(i) Exigir a los contratistas el cumplimiento de los tiempos establecidos y procesos adelantados en el marco del contrato so pena de no autorizar el pago respectivo hasta haber cumplido integralmente con lo requerido, situación que no puede ser imputable a la entidad, (ii) Diseñar mecanismos excepcionales para realizar revisión documental y otros instrumentos metodológicos, cuando no sea posible adelantar las visitas a  los colegios</t>
  </si>
  <si>
    <t>Realizar seguimiento al cumplimiento de los Planes de Mejoramiento relacionados con entes de control</t>
  </si>
  <si>
    <t>Carlos Julio Martinez</t>
  </si>
  <si>
    <t>Sistema APOTEOSYS</t>
  </si>
  <si>
    <t>De la auditoría de 2018 C.B, avance del 99% al 99.8% en el indicador de hallazgos 3.1.3.2.18 y 3.1.3.2.19 relacionados con Prestación del servicio educativo PSE pagos dentro de la misma vigencia con recursos disponibles del contrato. De la auditoría de 2019 C.B, 5 hallazgos a las modalidades de Administración y prestación de S.E, se debía reportar avances en 2.Se avanzó en 1, conforme a las acciones de mejora, en lo relacionado con el seguimiento</t>
  </si>
  <si>
    <t xml:space="preserve">Pandemia COVID - 19, no permitió realizar seguimiento al plan de mantenimiento con la 1º visita, conforme a lo programado entre el mes de marzo y abril en el marco del anexo 17, especificamente a los contratos 4145 y 4149 </t>
  </si>
  <si>
    <t>Diseñar mecanismos excepcionales para realizar revisión documental y otros instrumentos metodológicos, cuando no sea posible adelantar las visitas a  las IED</t>
  </si>
  <si>
    <t>Tramitar al 100% las respuestas a La ciudadania, comunidad educativa, y entes de control, fiscal y politico de manera oportuna requerida.</t>
  </si>
  <si>
    <t>Doris Melva Granados</t>
  </si>
  <si>
    <t>SIGA -SDQS</t>
  </si>
  <si>
    <t xml:space="preserve">La Dirección de Cobertura recibió un total de 5150 radicados de entrada SIGA-SDQS, con 4255 respuestas entre salidas externas e internas. Importante aclarar que, al inicio del año, se presenta una situación coyuntural en la Dirección de Cobertura, relacionada con  el aumento de la correspondencia que, genera su mayor pico en el proceso de matrícula _x000D_
</t>
  </si>
  <si>
    <t>Los efectos de la pandemia presentada por COVID-19.</t>
  </si>
  <si>
    <t>(i) La SED en el marco de la emergencia sanitaria ha implementado el teletrabajo para continuar con las actividades  lo cual aplica en el tema de correspondencia._x000D_
(ii)  Socialización a los servidores y contratistas las consecuencias legales el omitir, retardar o no suministrar debida y oportunamente las respuestas. (iii) Generar alertas por correo electrónico y  verbalmente en el seguimiento a los radicados._x000D_
(iv) Adopción de medidas de continge</t>
  </si>
  <si>
    <t>Dirección de Bienestar Estudiantil</t>
  </si>
  <si>
    <t>Reducir las brechas de desigualdad que afectan las condiciones de acceso y permanencia en el sistema educativo oficial del Distrito, por medio de la promoción de los programas de alimentación, movilidad y promoción del bienestar, generando mejores ambientes de aprendizaje</t>
  </si>
  <si>
    <t>Entregar Alimentación Escolar a los Estudiante pertenecientes a la matricula oficial.</t>
  </si>
  <si>
    <t>Estudiantes</t>
  </si>
  <si>
    <t>COORDINADOR ALIMENTACIÓN ESCOLAR</t>
  </si>
  <si>
    <t>Informe Word</t>
  </si>
  <si>
    <t xml:space="preserve">Se  entregaron complementos alimentarios a 693.537   estudiantes de acuerdo a las solicitudes realizadas por la institución educativa. Para ello :* Se suscribieron 39 nuevas órdenes de compra,  29  para la compra de alimentos y 10  para almacenamiento, ensamble y distribución de los refrigerios escolares.logisticas.* Se adicionaron 21 órdenes  para la compra de alimentos. * Se adicionó el convenio de asociación 2078 de 2019 </t>
  </si>
  <si>
    <t>Debido a la emergencia sanitaria ocasionada por la propagación del COVID-19 y demás medidas tomadas por el Gobierno Nacional, la entrega física de alimentación escolar se vio afectada al finalizar el mes de marzo, teniendo que tomar medidas de contingencia y continuar beneficiando a los estudiantes con el PAE</t>
  </si>
  <si>
    <t xml:space="preserve">En el marco de la estrategia "Aprende en Casa" se definió la entrega de complementos alimentarios escolares en las IED a padres, madres y/o acudientes a través de:  Kits de refrigerios escolares, bonos y  apoyos alimentarios para preparar en casa. Cabe mencionar que se decretó el aislamiento voluntario. Por otra parte el Gobierno Nacional emitió el Decreto 457 de 2020 que ordenó el aislamiento preventivo obligatorio de todas las personas habitan </t>
  </si>
  <si>
    <t xml:space="preserve">Realizar las mesas Públicas del Programa de Alimentación Escolar, de acuerdo con lo establecido en la Resolución 29452 del 2017 del Ministerio de Educación Nacional </t>
  </si>
  <si>
    <t>Mesas</t>
  </si>
  <si>
    <t xml:space="preserve">Realizar Taller de "Operación de Ruta Escolar" dirigida actores operacionales (Adulto acompañante, conductor y docente enlace) de la modalidad de rutas del  programa de Movilidad Escolar. </t>
  </si>
  <si>
    <t>Otro - OPERADORES FORMADOS</t>
  </si>
  <si>
    <t>COORDINADOR DE MOVILIDAD</t>
  </si>
  <si>
    <t>Actas de reunión y listados de asistencia.</t>
  </si>
  <si>
    <t>Se realizaron 9 tallares en los meses de enero - febrero de 2020, con adultos acompañantes y conductores que hacen parte del proceso de transporte del programa de movilidad escolar de la DBE._x000D_
_x000D_
A través de estos talleres, se logró el fortalecimiento y sensibilización de los actores vinculados en las 12 zonas de operación de las rutas escolares en cabeza del interventoría de transporte escolar.</t>
  </si>
  <si>
    <t>No se presentaron dificultades</t>
  </si>
  <si>
    <t xml:space="preserve">Socializar el "Procedimiento de verificación de asistencia" en colegios oficiales para  las modalidades del programa de movilidad escolar. </t>
  </si>
  <si>
    <t>Correos electrónicos-instructivo</t>
  </si>
  <si>
    <t>Se realiza la socialización a través de correos electrónicos (24) enviados  al 100 % de los colegios focalizados por la modalidad de subsidio de transporte, incorporando el instructivo de reporte de asistencia.  Se le proporcionaron lineamientos unificados a cada rector mediante el envío de instructivos, que facilitan el reporte de asistencia de los estudiantes beneficiados por la modalidad de subsidio de transporte escolar.</t>
  </si>
  <si>
    <t>Dificultad para realizar reuniones presenciales, dadas las medidas de aislamiento ocasionadas por el COVID 19</t>
  </si>
  <si>
    <t>La socialización se realiza mediante correos electrónicos enviados con los respectivos instructivos.</t>
  </si>
  <si>
    <t xml:space="preserve">Realizar proceso de formación "Taller de la Bicicleta Colectiva" dirigida a estudiantes,inscritos en la modalidad Al Colegio en Bici. _x000D_
</t>
  </si>
  <si>
    <t>Base de datos estudiantes capacitados</t>
  </si>
  <si>
    <t xml:space="preserve">Durante el primer semestre se formaron  255 estudiantes en el taller de la Bicicleta Colectiva, a través de actividades programadas en torno a la demanda del 01 febrero al 31 de marzo.   </t>
  </si>
  <si>
    <t xml:space="preserve">Los tiempos alterados y novedades administrativas para la contratación del equipo pedagógico, quienes ejecutan las acciones en territorio. El inicio de las medidas de prevención y mitigación de los efectos del COVID 19, principalmente la por aglomeración de personas, confinamiento y aislamiento preventivo y obligatorio, afectaron la programación de capacitaciones ya agendadas._x000D_
</t>
  </si>
  <si>
    <t>Por parte del área administrativa de la DBE  se priorizó la contratación del los equipos territoriales ACB, se aplicaron medidas para agilizar los procesos de contratación._x000D_
Se reprogramaron capacitaciones a través de estrategias pedagógicas virtuales como refuerzo al proceso de formación.  También se socializaran guías pedagógicas virtuales para trabajar en casa, las cuales cuentan con contenidos acerca de seguridad vial, actores viales y movili</t>
  </si>
  <si>
    <t xml:space="preserve">Acompañar la elaboración de   Planes Integrales de Bienestar Estudiantil </t>
  </si>
  <si>
    <t>Planes</t>
  </si>
  <si>
    <t>COORDINADOR PROMOCIÓN DEL B</t>
  </si>
  <si>
    <t>Realizar seguimiento a la implementación de   los Planes Integrales de Bienestar Estudiantil en los Colegios Priorizados</t>
  </si>
  <si>
    <t xml:space="preserve">Afiliar y dar cobertura a la ARL a los estudiantes con matricula oficial del Distrito Capital que realizan prácticas laborales.  _x000D_
</t>
  </si>
  <si>
    <t>Base de datos de afiliaciones y facturas de pago I trimestre, Base de datos de accidentes de investigaciones</t>
  </si>
  <si>
    <t>Durante este trimestre se realiza la afiliación a ARL de 10.076  estudiantes que realizan practica laboral en las IED; 364 estudiantes realizaron el curso de inducción virtual para iniciar su proceso de práctica laboral. _x000D_
Se reportaron 3 accidentes  laborales los cuales fueron atendidos por la ARL SURA y a los cuales se les realizó el proceso de investigación correspondiente, quedando como casos cerrados.  Con estas acciones se fortalece la impl</t>
  </si>
  <si>
    <t>Demora en los reportes para afiliación por parte de la Dirección de educación Básica e incumplimiento en las fechas de entrega de reportes por parte de las IED que tienen estudiantes en práctica laboral.  Debido a emergencia sanitaria relacionada con el COVID 19, el Gobierno Nacional y la Administración Distrital decretaron aislamiento preventivo obligatorio a los estudiantes de las IED, por lo cual, se suspendieron las afiliaciones de estudiante</t>
  </si>
  <si>
    <t>Comunicación por medio correo masivo a cada uno de los colegios, reiterando el cronograma de reportes, reunión entre direcciones para acordar metodología y tiempos de reportes._x000D_
Las afiliación de estudiantes en practica laboral se realizará hasta nueva orden</t>
  </si>
  <si>
    <t xml:space="preserve">Tramitar al 100% las respuestas a requerimientos de la ciudadanía en general, entidades, comunidad educativa, entes de control fiscal y político de manera oportuna </t>
  </si>
  <si>
    <t>COORDINADOR ADMINISTRATIVO</t>
  </si>
  <si>
    <t>SISTEMA DE INFORMACIÓN SIGA</t>
  </si>
  <si>
    <t>Durante el primer trimestre de gestión se recibieron 1.575 requerimientos,  de los cuales se contestaron  oportunamente 1.112, para un nivel de cumplimiento acumulado del 71%. _x000D_
Para mejorar es gestión  se implementaron medidas tales como i) trabajo en fines de semana, (ii) Seguimiento diario de estado de correspondencia por persona, con generación de alertas para  prevenir el incumplimiento de los plazos, y (iii) Seguimiento semanal al  estado g</t>
  </si>
  <si>
    <t>La principal dificultad para el cumplimiento del logro planteado fue la falta de personal al inicio de la vigencia para dar respuesta a los requerimientos.</t>
  </si>
  <si>
    <t>Se generaron planes de trabajo los fines de semana  para lograr la  suscripción del  98% de los contratos de prestación de servicios y apoyo a la gestión.</t>
  </si>
  <si>
    <t xml:space="preserve">Gestionar el cierre de hallazgos de la DBE a través de los planes de mejoramiento planteados para 2020_x000D_
</t>
  </si>
  <si>
    <t>PROFESIONAL DELEGADO</t>
  </si>
  <si>
    <t>Dirección de Construcción y Conservación de Establecimientos</t>
  </si>
  <si>
    <t>Construir, mejorar y dotar la infraestructura del sistema educativo oficial, con el fin de contar con espacios dignos para el aprendizaje y el funcionamiento, que permitan la transformación de la práctica pedagógica y administrativa</t>
  </si>
  <si>
    <t xml:space="preserve">Orientar los Comités de Mantenimiento Escolar de acuerdo con los lineamientos establecidos en el Manual de Uso Conservación y Mantenimiento de las Plantas Físicas de los Colegios del Distrito (Resolución 2767/2019) </t>
  </si>
  <si>
    <t>Comités</t>
  </si>
  <si>
    <t xml:space="preserve">Gestores Territoriales </t>
  </si>
  <si>
    <t xml:space="preserve">Acta de Comité de Mantenimiento Escolar_x000D_
</t>
  </si>
  <si>
    <t xml:space="preserve">La asesoría y sensibilización a los directivos docentes y a representantes de la comunidad educativa, permite concientizar sobre el uso de las instalaciones educativas para su conservación. Se adelantaron un total de 99 comités de mantenimiento durante el primer  trimestre en los colegios._x000D_
</t>
  </si>
  <si>
    <t xml:space="preserve">Cancelación de comités de mantenimiento por la contingencia presentada con ocasión del  virus COVID - 19._x000D_
</t>
  </si>
  <si>
    <t xml:space="preserve">"Instalar los Comités de Mantenimiento una vez se levante la cuarentena obligatoria._x000D_
Proponer videoconferencias a los rectores para convocar la instalación de los comités de mantenimiento._x000D_
</t>
  </si>
  <si>
    <t>Entregar a la comunidad educativa los colegios  nuevos, restituciones, terminaciones y ampliaciones y jardines infantiles que se encuentran en el Plan de Desarrollo.</t>
  </si>
  <si>
    <t>Obras</t>
  </si>
  <si>
    <t xml:space="preserve">Armando Hernandez-Jose Mauricio Baquero </t>
  </si>
  <si>
    <t xml:space="preserve">Acta de terminación _x000D_
</t>
  </si>
  <si>
    <t xml:space="preserve">Se entrega el proyecto Diana Turbay, garantizando el acceso a la educación y beneficiando así a 1.185 niños._x000D_
</t>
  </si>
  <si>
    <t xml:space="preserve">No se cumple con la meta debido a que hay obras en estado suspendido desde el 20 de marzo de 2020, con fundamento en las medidas decretadas a nivel Nacional y Distrital, en el marco de la emergencia asociada al COVID-19 y debido a requerimientos técnicos en tramite aún (Servicios Públicos), en las obras Charles de Gaulle, Porvenir VII y Carlos Arango Vélez. _x000D_
</t>
  </si>
  <si>
    <t xml:space="preserve">Una vez se de cumplimiento al marco normativo y se adopten las medidas de prevención y mitigación, en el marco de la emergencia asociada al COVID-19 en todos los proyectos y se retomen los trámites ante las empresas de servicios públicos, se dará reinicio a los contratos para continuar con la finalización de los trámites administrativos a que haya lugar._x000D_
</t>
  </si>
  <si>
    <t>Entregar las obras de mejoramiento  de la infraestructura física de los colegios distritales. (Mejoramientos en primera infancia, mejoramientos en cocina y comedores, mejoramiento en colegios en administración del servicio educativo, mejoramientos en colegios que brindan atención en Jornada Única e intervenciones - según demanda-  de emergencias y servicios públicos en sedes educativas y administrativas).</t>
  </si>
  <si>
    <t xml:space="preserve">Grupo Mejoramientos </t>
  </si>
  <si>
    <t xml:space="preserve">Acta de entrega física de obra_x000D_
_x000D_
</t>
  </si>
  <si>
    <t xml:space="preserve">Con las intervenciones de mejoramientos terminadas durante el primer trimestre de 2020, se benefició a una población estudiantil de 52.000 alumnos aproximadamente. _x000D_
De otra parte, debido a la atención de múltiples situaciones presentadas en varios colegios, se logro atender por el componente de Emergencias (Obras por demanda) 22 sedes  educativas distritales, esta ultima circunstancia explica el incremento en las cifras en el  trimestre. </t>
  </si>
  <si>
    <t xml:space="preserve">Ninguna_x000D_
</t>
  </si>
  <si>
    <t xml:space="preserve">Ninguna	No aplica_x000D_
</t>
  </si>
  <si>
    <t>Entregar las consultorías de estudios y diseños que permitan adelantar la ejecución de las obras de infraestructura educativa para  colegios nuevos, restituciones, terminaciones y/o ampliaciones.(Incluye los proyectos cofinanciados por el MEN).</t>
  </si>
  <si>
    <t>Diseños</t>
  </si>
  <si>
    <t>Grupo de Diseño</t>
  </si>
  <si>
    <t xml:space="preserve">Acta de terminación_x000D_
</t>
  </si>
  <si>
    <t xml:space="preserve">En el primer trimestre se entregaron las consultorías de estudios y diseños de los proyectos: Plaza Logística, Los Cerezos y Porvenir Engativá. _x000D_
</t>
  </si>
  <si>
    <t xml:space="preserve">No aplica_x000D_
</t>
  </si>
  <si>
    <t xml:space="preserve">Realizar adjudicación de los procesos contractuales de la Dirección de Construcción y Conservación de Establecimientos Educativos </t>
  </si>
  <si>
    <t>Procesos</t>
  </si>
  <si>
    <t xml:space="preserve">Grupo de Estudios Previos </t>
  </si>
  <si>
    <t xml:space="preserve">Resolución de Adjudicación_x000D_
</t>
  </si>
  <si>
    <t xml:space="preserve">Entre el periodo enero a marzo de 2020 el Grupo de Estudios Previos ha realizado gestiones para la adjudicación de dos (2) procesos de selección,  por un valor de tres mil novecientos noventa y nueve millones novecientos veintitrés mil doscientos pesos ($3.999.923.200.00)_x000D_
</t>
  </si>
  <si>
    <t xml:space="preserve">Realizar actividades de Gestión Social con la participación de comunidades y organizaciones  para los colegios en construcción: nuevos (se incluyen lotes), restituciones, ampliaciones, terminaciones. </t>
  </si>
  <si>
    <t xml:space="preserve">Grupo Social </t>
  </si>
  <si>
    <t xml:space="preserve">Actas_x000D_
</t>
  </si>
  <si>
    <t xml:space="preserve">Se realizaron actividades de Gestión Social que permitieron informar  a aproximadamente 100 lideres sociales de las zonas aledañas a los proyectos, sobre el avance en los diseños de estos y la ejecución de las obras de los colegios. _x000D_
</t>
  </si>
  <si>
    <t xml:space="preserve">Teniendo en cuenta las directrices de salud pública  y en respuesta al decreto de aislamiento obligatorio , se hizo necesario la suspensión temporal  de reuniones con la comunidad. Decreto 088 del 17 de marzo del 2020._x000D_
</t>
  </si>
  <si>
    <t xml:space="preserve">En el marco del programa de información y divulgación contemplado en el plan de gestión social  de cada obra, se implementarán piezas comunicativas que den a conocer el avance del proceso de cada proyecto, haciendo uso de los medios tecnológicos. _x000D_
</t>
  </si>
  <si>
    <t>Realizar seguimiento a las respuestas de los PQRs  recibidos por la  DCCEE y al Sistema Integrado de gestión de correspondencia SIGA</t>
  </si>
  <si>
    <t>Mireya Gualteros-Martha Santiago</t>
  </si>
  <si>
    <t xml:space="preserve">Informe_x000D_
</t>
  </si>
  <si>
    <t xml:space="preserve">Mediante los informes se identifico el trámite oportuno de los SQDS de la DCCEE. Se recibieron 199 PQRs en el primer  trimestre, los cuales fueron respondidos oportunamente. En cuanto a el Sistema Integrado de Gestión de la Correspondencia SIGA, se recibieron en el primer trimestre un total de 2.517 documentos de los cuales se dio tramite oportuno al 81%  de estos._x000D_
</t>
  </si>
  <si>
    <t xml:space="preserve">Realizar el seguimiento a los Planes de Mejoramiento </t>
  </si>
  <si>
    <t xml:space="preserve">Grupo Jurídico </t>
  </si>
  <si>
    <t xml:space="preserve">De los 29 hallazgos que registra la DCCEE, el avance obtenido en el trimestre es la entrega de los soportes para el cierre de 26 hallazgos, los cuales se encuentran en evaluación para cierre por parte de la Contraloría de Bogotá.  En cuanto a los 3 hallazgos pendientes de cierre, se encuentran en consecución los soportes y su término vence en diciembre del 2020.  </t>
  </si>
  <si>
    <t xml:space="preserve">Los extensos períodos que despliega la Contraloría de Bogotá para verificar las evidencias aportadas para el cierre de los hallazgos.    _x000D_
</t>
  </si>
  <si>
    <t xml:space="preserve">Revisión previa por parte de la Oficina de Control Interno para identificar la información y documentación exigida por el ente de control._x000D_
Solicitar a la Contraloría de Bogotá la revisión de los soportes aportados por la DCCEE correspondientes a las vigencias 2018 y 2019._x000D_
</t>
  </si>
  <si>
    <t>Dirección de Dotaciones Escolares</t>
  </si>
  <si>
    <t>Distribuir la dotación en el nivel institucional de la SED, conforme a la territorializacion prevista para la vigencia 2020.</t>
  </si>
  <si>
    <t>Otro - DOTACIONES REALIZADAS</t>
  </si>
  <si>
    <t>EQUIPO DE ADQUISICIONES</t>
  </si>
  <si>
    <t>Archivo de la DDE -  Actas de entrega  a satisfacción adquisición de bienes.</t>
  </si>
  <si>
    <t>Se entregó dotación en 20 IED, compuesta por mobiliario, y tecnología. Lo que generó entregas de bienes de calidad, garantizando así ambientes adecuados de aprendizaje para los niños, niñas y adolescentes de los IED</t>
  </si>
  <si>
    <t xml:space="preserve">Realizar verificación aletoria sobre el cumplimiento del mantenimiento preventivo y correctivo establecido en las obligaciones de los contratos suministro de bienes a cargo de la DDE . _x000D_
</t>
  </si>
  <si>
    <t>Otro - ACTAS DE VERIFICACIÓN</t>
  </si>
  <si>
    <t>EQUIPO DE ADQUISICIONES -  JAVIER HERNÁNDEZ</t>
  </si>
  <si>
    <t>Archivo de la DDE -Actas de visitas mantenimientos</t>
  </si>
  <si>
    <t>Se realizaron 13 seguimientos y acompañamientos a visitas de mantenimiento preventivo y/ o correctivos, de 16 planeados inicialmente, tomados de forma aleatoria de aquellos que están en rondas de mantenimiento en el primer trimestre de 2020. Con ello se logró exigir a los proveedores el arreglo de los elementos que se encontraron defectuosos en el ejercicio de la revisión técnica, dentro de los parámetros exigidos en las garantías.</t>
  </si>
  <si>
    <t>Las últimas dos semanas del mes de marzo, comenzó el simulacro de confinamiento de la Alcaldía de Bogotá y luego la cuarentena nacional, razón por la cual  no se pudieron realizar las últimas 3 visitas.</t>
  </si>
  <si>
    <t>En los próximos trimestres se realizarán las visitas pendientes.</t>
  </si>
  <si>
    <t>Cerrar los siniestros acumulados de vigencias anteriores y actual, a cargo del Grupo de Seguros.</t>
  </si>
  <si>
    <t>Otro - NUMERO DE RECLAMACIONES CERRADAS</t>
  </si>
  <si>
    <t xml:space="preserve">EQUIPO DE SEGUROS/NATALIA GAMBOA </t>
  </si>
  <si>
    <t>Archivo de la DDE - seguros</t>
  </si>
  <si>
    <t>En el trascurso del primer trimestre del año 2020, se reunió la documentación necesaria para efectuar el cierre de 100 siniestros de  vigencias_x000D_
anteriores. Con esto se_x000D_
logró disminuir la_x000D_
cantidad de siniestros_x000D_
pendientes por tramitar</t>
  </si>
  <si>
    <t>Verificar de manera aleatoria el estado de los inventarios de las IED.</t>
  </si>
  <si>
    <t>Indicadores</t>
  </si>
  <si>
    <t>EQUIPO DE ADMON DE BIENES / DAYANNARA HERNANDEZ</t>
  </si>
  <si>
    <t>Archivo de la DDE -Actas de visitas inventarios</t>
  </si>
  <si>
    <t>Se visitó 110 Instituciones Educativas, en las que fue posible verificar el estado y uso de los bienes, identificando los elementos objeto de baja por inservibles y/u obsoletos. Se logró brindar orientación respecto al buen uso y cuidado de lo público y que se adelantara el proceso de bajas.</t>
  </si>
  <si>
    <t xml:space="preserve">Ninguna </t>
  </si>
  <si>
    <t xml:space="preserve">No aplica </t>
  </si>
  <si>
    <t>Capacitar a los directivos docentes, equipos de trabajo de inventarios y almacén, en el cuidado y conservación de los bienes muebles de la SED.</t>
  </si>
  <si>
    <t>Capacitaciones</t>
  </si>
  <si>
    <t>Archivo de la DDE -Radicados en el Sistema Integrado de Gestión documental y Archivo (SIGA) y planillas de asistencia.</t>
  </si>
  <si>
    <t>Los equipos de trabajo  encargados de los inventarios en las IED, que asistieron a las jornadas convocadas, fueron capacitados en el procedimiento de administración y aseguramiento de los bienes SED y FSE, se logró reforzar los conocimientos atinentes a la administración de bienes, como son  legalización en los inventarios, control y seguimiento, toma física, reposiciones, traslados, bajas y aseguramiento de bienes</t>
  </si>
  <si>
    <t>Gestionar los procesos de baja de los bienes inservibles u obsoletos del nivel central,local e institucional provenientes de la SED y fondos de servicios educativos.</t>
  </si>
  <si>
    <t xml:space="preserve">EQUIPO DE ADMON DE BIENES / FABIAN PARRA </t>
  </si>
  <si>
    <t xml:space="preserve">Tramitar al 100% las respuestas a requerimientos de la ciudadanía en general, entidades, comunidad educativa, entes de control fiscal y político de manera oportuna . </t>
  </si>
  <si>
    <t>GESTIÓN DOCUMENTAL / MARIO RODRIGUEZ</t>
  </si>
  <si>
    <t>Archivo de la DDE -Reporte enviado por la oficina de servicio al ciudadano  y reporte del sistema de información</t>
  </si>
  <si>
    <t>Durante el primer trimestre, la DDE  recibió 657 solicitudes (enero 152, febrero 222 y marzo 283) ,respecto a las cuales se cumplió en el tiempo de respuesta, logrando el 100% en el nivel de oportunidad.</t>
  </si>
  <si>
    <t>Realizar el seguimiento a los Planes de Mejoramiento.</t>
  </si>
  <si>
    <t xml:space="preserve">RESPUESTA A PLANES DE MEJORAMIENTO - ABOGADA / JULIA GONZALEZ </t>
  </si>
  <si>
    <t xml:space="preserve">Archivo de la DDE - Actas de reunión planes de mejoramiento </t>
  </si>
  <si>
    <t>Se realizó el seguimiento a las acciones 3.3.1.2, 3.3.1.2, y 3,3,1.8 del PAD 192 de los planes de Mejoramiento a cargo de la Dirección de Dotaciones Escolares, logrando el cumplimiento de las acciones de mejora propuestas.</t>
  </si>
  <si>
    <t>Dirección de Talento Humano</t>
  </si>
  <si>
    <t>Garantizar al personal docente y administrativo que desarrolla actividades organizacionales requeridas para el normal funcionamiento de los establecimientos educativos, el pago de sus salarios, prestaciones sociales y demás derechos inherentes a la  prestación  del servicio educativo en el Distrito Capital, al igual que propender por el bienestar del funcionario y el de sus familias como factor determinante de una mejor calidad educativa</t>
  </si>
  <si>
    <t xml:space="preserve">Asignar el personal de apoyo  a la gestión de la SED   para atender las necesidades especiales de personal.  _x000D_
_x000D_
</t>
  </si>
  <si>
    <t>Contratistas</t>
  </si>
  <si>
    <t>CELMIRA MARTIN LIZARAZO</t>
  </si>
  <si>
    <t xml:space="preserve">Base de datos CDP y RP corte 30 de marzo 2020 </t>
  </si>
  <si>
    <t xml:space="preserve">En lo que va corrido de esta vigencia y para lo correspondiente al periodo de seguimiento, la Secretaría de Educación ante la necesidad de cubrir las necesidades de personal que se presentaron en las diferentes áreas en el periodo objeto de seguimiento fueron suplidas por la realización de contratos de prestación de servicios profesionales, técnicos y asistenciales de 312. Estos contratistas se encuentran distribuidos en las diferentes áreas, en </t>
  </si>
  <si>
    <t xml:space="preserve">N/A </t>
  </si>
  <si>
    <t>Entregar las dotaciones correspondientes a los funcionarios docentes y administrativos que han adquirido el derecho</t>
  </si>
  <si>
    <t xml:space="preserve">Otro - Entrega </t>
  </si>
  <si>
    <t xml:space="preserve">Formatos de invitación a cotización, polizas , Información General y Financiera y formato de experiencia. Formato de Ofico para Invitación a cotizar.  </t>
  </si>
  <si>
    <t xml:space="preserve">En este primer trimestre y una vez expedido el Decreto de incremento salarial se inició el proceso de estudio de mercado para la adquisición de la dotación de calzado y vestido de labor para los funcionarios docentes y administrativos de la SED, para los funcionarios identificados, así: _x000D_
Nivel Administrativo: Femenino 332, maculino 160. Docente: Femenino 36, masculino 45. </t>
  </si>
  <si>
    <t xml:space="preserve">Desarrollar el Plan de acción de la Política de Bienestar, ejecutando las actividades correspondientes al pilar Organización Educadora. </t>
  </si>
  <si>
    <t>Actividades</t>
  </si>
  <si>
    <t>Formatos de solicitud a provedor, base de datos de ley de luto._x000D_
Tarjeta de cumpleaños y base de   datos de funcionarios_x000D_
Cronograma de actividades 9 al 13 de marzo.                                                                                    Boletín Prensa SED 26/02/2020</t>
  </si>
  <si>
    <t>Humanizar_x000D_
Envío de arreglos florales , taller de duelo individual, licencias de luto.    Cumpleaños._x000D_
Envío de tarjeta de cumpleaños a correo institucional_x000D_
Semana Internacional de los _x000D_
Derechos de la Mujer._x000D_
Conmemoración del 8 al 13 de marzo semana  de los derechos de la mujer _x000D_
 Día del Orientador             Publicación de boletín de prensa y tarjeta de felicitación  envía a correos institucionales . _x000D_
Día de la Movilidad Sostenible (Día</t>
  </si>
  <si>
    <t>Proceso de contratacion de Plan Estrategico de TalentoHumano,  No uso de correo institucional, correos informativos fuera de tiempo, Pandemia covi !9 . _x000D_
Apatía por parte de los funcionarios para adoptar hábitos de movilidad sostenible_x000D_
Solo una entida envio la informacion para la publicacion,cuarentena por pandemia  por civi 19</t>
  </si>
  <si>
    <t>Firma de contrato, mejorar la comunicación con otras áreas de trabajo en casa, actualización de correos institucionales,  comunicado desde la Dirección deTalento Humano, Comunicado de  la Dirección de Talento Humano dirigido a las  direcciones y oficinas   con el propósito de  mantener actualizada  las bases de datos y sistemas de comunicación para  lograr  una  adecuada vinculación  y   participación en  las actividades y /o programas.  Realiza</t>
  </si>
  <si>
    <t xml:space="preserve">Desarrollar el Plan de acción de la Política de Bienestar, ejecutando las actividades correspondientes al pilar de Educación Situada, Continuada y Postgradual. </t>
  </si>
  <si>
    <t>Registro de asistencia</t>
  </si>
  <si>
    <t>Se realizaron capacitaciones en temas correspondientes a:  Modelo de evaluación del desempeño; Modelo Integrado de Planeación y Desarrollo MIPG ; Aplicativos  SIGA y SDQS; Optimizar en planeación y desarrollo en temas contractuales y financieros; alternativas  de capacitación para los servidores públicos, en la mayoría de  casos en alianza con otras entidades públicas como DAFP, DASCD,  Secretaría Mayor de la Alcaldía, SENA y ESAP.</t>
  </si>
  <si>
    <t>Actuar todas las solicitudes de prestaciones sociales radicadas por los docentes y directivos docentes de la SED,  con cargo al  Fondo Prestacional del Magisterio</t>
  </si>
  <si>
    <t>Base de datos de seguimiento y control</t>
  </si>
  <si>
    <t xml:space="preserve">Para el primer trimestre de 2020 se recibieron un total de 1656 solicitudes de prestaciones sociales, para lo cual el equipo de trabajo del Fondo de Prestaciones del Magisterio realizó la revisión el envio a la Fiduprevisora o el reconocimiento definitivo de cada una de ellas. </t>
  </si>
  <si>
    <t>Durante el mes de febrero el grupo de trabajo se redujo un 50 % teniendo en cuenta los procesos de contrataciòn esto derivo en la carga de trabajo para los sustanciadores aumentando la posibilidad de no cumplir con los terminos normativos para dar tramite a las prestaciones sociales, y para el mes de marzo de 2020 debido a la contingencia por el virus COVID -19 se implemento el trabajo en cada para todos los trabajadores y contratistas de las SED</t>
  </si>
  <si>
    <t>Se desarrollo un proceso para realizar el tramite de la prestación de forma virtual, y no afectar a los docentes y directivos docentes, de igual forma se insiste a la Fiduprevisora para que agilice el tramite de las prestaciones que se encuentran en estudio y aprobación para lograr dar finalización a todos los tramites.  Se informó a la Subsecretaría de Gestión Institucional la necesidad de contratación de personal para dar cumplimiento a los ter</t>
  </si>
  <si>
    <t xml:space="preserve">Desarrollar la Política de Bienestar - Programa de Salud Ocupacional de la SED-, ejecutando las actividades plasmadas en el componente de seguridad y salud en el trabajo.  </t>
  </si>
  <si>
    <t>1.  Actas de reunión, oficios remitidos a las instituciones educativas que reposan en la carpeta ocupacional de cada servidor._x000D_
2.  Memorandos internos dirigidos a la OP que reposan en la carpeta ocupacional de cada servidor._x000D_
3.  Actos administrativos que autorizan la disminución de jornada laboral que reposan en la carpeta ocupacional de cada servidor._x000D_
4. Listados de Asistencia_x000D_
5. Resoluciones de Traslados, listados de asistencia de d</t>
  </si>
  <si>
    <t>1.  Seguimientos a condiciones de salud del personal administrativo por patologías, psicosociales (5), generales (8), Medicina laboral (54) , osteomusculares (9)_x000D_
2.  Solicitudes de traslados por salud de funcionarios administrativos de acuerdo con las recomendaciones medico laborales psicosociales (3), general (1), osteomusculares (1)_x000D_
3.  Trámite de Resoluciones por disminución de jornada de acuerdo a la recomendación medico laboral p</t>
  </si>
  <si>
    <t>1. Coordinación de reuniones con jefe inmediato, asistencia de los funcionarios a las citaciones para seguimiento en Nivel Central, desplazamientos a puestos de trabajo -IED-._x000D_
2. Determinar el nuevo lugar de trabajo por la estigmatización de las personas en condición de salud._x000D_
3. N/A _x000D_
4. N/A_x000D_
5. No aceptación de los docentes por los rectores de las IED, aumento del número de docentes en el proceso._x000D_
6. N/A_x000D_
7. N/A_x000D_
8. Dificultad para asis</t>
  </si>
  <si>
    <t>1.  Disponiblidad de jefes inmediatos en las citaciones programadas por la DTH. Mantener actualizada la base de datos de planta para establecer uncontacto eficiente y claro con los funcionarios._x000D_
2.  Contribuir con la readaptación de los servidores en condición de salud y apoyar a los lideres para mejorar los ambientes de trabajo._x000D_
3.  N/A_x000D_
4.  N/A_x000D_
5. Definición de nueva estrategia para atención presencial, establecer tiempo limite para p</t>
  </si>
  <si>
    <t>Elaborar los certificados de tiempos de servicios, funciones y factores salariales solicitados por los funcionarios administrativos y docentes</t>
  </si>
  <si>
    <t>Certificados</t>
  </si>
  <si>
    <t xml:space="preserve">'Informes de la Oficina de Atención al Ciudadano en el SIGA - Correos en el equipo de computo. </t>
  </si>
  <si>
    <t xml:space="preserve">Expedición de 9076 cetificados </t>
  </si>
  <si>
    <t xml:space="preserve">La falta de información o la misma errada plasmada en los Aplicativos retrasa las actividades de elaboración y entrega, en términos, de los certificados. </t>
  </si>
  <si>
    <t xml:space="preserve">Se acude al protocolo establecido para subsanar inconvenientes en liquidaciones, datos básicos, ubicación y/o situación laboral y escalafón. </t>
  </si>
  <si>
    <t>Oficina de Personal</t>
  </si>
  <si>
    <t>Atender oportunamente las solicitudes de trámites o novedades administrativas realizadas por los funcionarios  docentes y directivos docentes de la entidad, garantizando una oportuna  atención de los diferentes usuarios de las DLE y los colegios._x000D_
_x000D_
Gestionar la prevención social dirigida atender el bienestar y protección social de la planta de docente de la SED</t>
  </si>
  <si>
    <t>ALBA LUZ GARCIA</t>
  </si>
  <si>
    <t>carpeta correspondencia, correos electrónicos, SIGA, Actos administrativos, cuadro de Control Encargos Directivos Docentes, resoluciones. Archivos digitales, en cuadro de Excel, Oficios remitidos al Archivo de hojas de vida, Cuadro de incapacidades reportadas por la IPS y gestionadas en PLANTA, con número de vacante o novedad generada.</t>
  </si>
  <si>
    <t>Respuestas a los requerimientos recibidos dentro de los tiempos que establece la norma y con base en las directrices impartidas por la SED; elaboración de actos administrativos que resuelven situaciones administrativas con oportunidad; cargue oportuno de novedades en los diferentes sistemas de información existentes en la entidad. Trabajo coordinado con la Oficina de REDP para terminar con pruebas el aplicativo de encargos de Directivos Docentes.</t>
  </si>
  <si>
    <t>Devolución docente trasladados por ajustes internos en jornadas o sedes, sin haber informado oportunamente a la DTH, generando malestar en los docentes y desgaste administrativo. Los docentes y otros entes territoriales no radican toda la documentación necesaria al trámite. Demora en: entrega de valoraciones por parte de la O. de Nómina. Comunicación deficiente entre equipos de trabajo y diferencias de información registrada entre Humano® y Plant</t>
  </si>
  <si>
    <t>Superar las dificultades enunciadas buscando dar respuestas y atención a los usuarios a tiempo. Mejorar los canales de comunicación con otras áreas de la SED, para brindar información más oportuna a los peticionarios. Interactuar con la Dirección General de Educación y Colegios Distritales, para retroalimentar los informes y con ello, establecer los controles para identificar más rápidamente los colegios faltantes de directivos docentes. Gestiona</t>
  </si>
  <si>
    <t>Controlar y promover la realización de  jornadas de capacitación para fortalecer el proceso de Evaluación del Desempeño de los funcionarios inscritos en carrera administrativa y en periodo de prueba con la implementación de nuevas estrategias encaminadas al mejoramiento continuo de los servidores públicos de la SED</t>
  </si>
  <si>
    <t>Correos electrónicos</t>
  </si>
  <si>
    <t>JUAN PABLO CAICEDO C</t>
  </si>
  <si>
    <t>Bandeja de salida correo electrónico institucional. Archivo físico Oficina de Personal, Reporte aplicativo EDL-APP</t>
  </si>
  <si>
    <t>El 100% de las capacitaciones programadas para la vigencia 2020-2021 fueron efectuadas dentro de los términos programados. Proyectar las circulares con lineamientos del proceso de evaluación con un contenido mayormente gráfico y descriptivo genero aceptación favorable. Las jornadas de apoyo sobre la herramienta de evaluación y asesorías han generado una disminución en los requerimientos presentados por evaluados y evaluadores a través de los sist</t>
  </si>
  <si>
    <t>Continuar el proceso formativo a evaluadores y evaluados para los diferentes niveles sobre el nuevo sistema de evaluación del desempeño implementado bajo el Acuerdo 617 de 2018.Mantener las asesorías de los sistemas de evaluación para el personal administrativo de carrera, en periodo de prueba y en provisionalidad, conforme a las directrices de la CNSC y del Departamento Administrativo del Servicio Civil Distrital. Hacer seguimiento continuo a la</t>
  </si>
  <si>
    <t>Atender las necesidades de la planta de personal Docente de la SED  (Nombramientos en Propiedad, nombramientos en novedades administrativas y para cubrimiento áreas no convocadas) mediante la aplicación de la normatividad vigente.</t>
  </si>
  <si>
    <t xml:space="preserve">NOHORA AMORTEGUI </t>
  </si>
  <si>
    <t xml:space="preserve">Archivo Excel de nombramientos de los tres mes de reporte 2020_x000D_
_x000D_
</t>
  </si>
  <si>
    <t>Provisión efectiva de 2.074 cargos docentes mediante vinculación provisional y periodo de prueba acorde con las necesidades de las instituciones educativas. Mejora en los tiempos de cubrimiento en las instituciones educativas.</t>
  </si>
  <si>
    <t>La inclusión simultanea de la información para vinculación de un docente provisional en planta y HUMANO genera duplicación de labores, en el pico de número de Vacantes sin cubrir. Falta de personal en el grupo de Vinculación Docentes y el aumento de necesidades por cubrir en las IEDs. Demora en el proceso de preselección puesto que se libera la vacante e inicia de nuevo el proceso de preselección en las franjas de publicación dispuestas en el Apl</t>
  </si>
  <si>
    <t>Cubrir el número de personal faltante en el equipo. Mejorar la oportunidad en los tiempos de cubrimiento del personal docente y de respuesta de los requerimientos realizados por el personal docente provisional. Disminuir el tiempo de ejecución de los procesos de traslados y terminaciones de los docentes provisionales, dando aplicación a lo establecido en el Decreto 2105 de 2017.</t>
  </si>
  <si>
    <t>Atender las necesidades de la planta de Personal Administrativo de la SED y trámitar oportunamente los requerimientos de personal Administrativo.</t>
  </si>
  <si>
    <t>ULIANOV DIAZ TORRES</t>
  </si>
  <si>
    <t>BASE DE DATOS DEL AREA, ARCHIVO MAG Y FISICO, HUMANO Y SHARE POINT,COMUNICACIONES DE RESPUESTAS DE OFICIOS</t>
  </si>
  <si>
    <t>Tramite oportuno de requerimientos de personal Administrativo. Reporte al día a la CNSC, sobre el estado de las listas de elegibles y Act administrativos elaborados dentro de la convocatoria 427 de 2016.Disminución significativa en la devolución por errores, de los actos administrativos proyectados en la convocatoria 427 de 2016. Actualización y cargue de novedades del sistema HUMANO de los traslados y comisiones de personal administrativo a la f</t>
  </si>
  <si>
    <t>Pendiente nombramiento en 26 cargos por constantes prórrogas en proceso convocatoria 427/2016.En los AAFF: la SED no cuenta con recurso humano suficiente en el cargo auxiliar admón código 407, se requiere aplicar criterio de parámetro contenido en la Resolución 962 del 22/04/09.Necesario que desde SGI sea definido entre otros aspectos: procedimiento, términos máximos de comisión, tipo de estudios para ser comisionados, valor máximo de gastos de d</t>
  </si>
  <si>
    <t>Elaborar actos administrativos faltantes con sus correspondientes soportes, de la Convocatoria 427 de 2016, SED Bogotá, Planta Administrativa, con el fin de culminar dentro de lo posible, el proceso de la misma.  Mejorar los tiempos de respuesta de los trámites donde se requiera Dar continuidad al trámite oportuno de las solicitudes realizadas por los Servidores públicos.  Definir el procedimiento interno para el trámite y aprobación de las comis</t>
  </si>
  <si>
    <t>Oficina de Escalafón Docente</t>
  </si>
  <si>
    <t>REUBICAR DE NIVEL SALARIAL Y ASCENDER DENTRO DEL TÉRMINO PREVISTO EN LA LEY, A LOS DOCENTES REGIDOS POR EL DECRETO 1278 DE 2002, QUE ACREDITAN TODOS LOS REQUISITOS EXIGIDOS POR LAS NORMAS QUE REGULAN LA MATERIA,  UNA VEZ EL MEN REMITA ARCHIVOS DE HABILITADOS Y ESTOS SEAN PUBLICADOS.</t>
  </si>
  <si>
    <t>EDWIN CAICEDO</t>
  </si>
  <si>
    <t>Durante el primer trimestre se realizaron los Ascensos o reubicaciones de los docentes de los casos especiales que aprobaron la ECDF III cohorte y cuyo listado se publicó el 3 de enero (35 Docentes), adicional se expidieron actos administrativos de docentes que habían presentado recurso de la ECDF II cohorte y se debían expedir los de la III cohorte</t>
  </si>
  <si>
    <t xml:space="preserve">A la fecha, se han expedido todos los actos administrativos realizando el reconocimiento de Ascenso o reubicación a los docentes que adquirieron del derecho. </t>
  </si>
  <si>
    <t>Los docentes que han presentado recurso de apelación ante la CNSC, el trámite es más demorado y se debe hacer un seguimiento minucioso para que una vez resuelto el recurso se puede realizar dicho reconocimiento en nómina.</t>
  </si>
  <si>
    <t>Los abogados que tienen asignados los casos de los docentes deben realizar seguimiento permanente y generar las alertas correspondientes</t>
  </si>
  <si>
    <t>INSCRIBIR EN EL ESCALAFÓN DOCENTE OFICIAL DENTRO DEL TERMINO PREVISTO EN LA LEY, A LOS DOCENTES REGIDOS POR EL DECRETO 1278 DE 2002 QUE ACREDITAN TODOS LOS REQUISITOS EXIGIDOS POR LAS NORMAS QUE REGULAN LA MATERIA.</t>
  </si>
  <si>
    <t xml:space="preserve">A aquellos docentes que superaron el período de prueba del año 2019 y que adicionalmente cumplieron con los requisitos para inscripción o actualización en el Escalafón, ésta fue realizada por la OED. </t>
  </si>
  <si>
    <t>Los actos administrativos fueron expedidos en oportunidad, se cumplió con el proceso de notificación y una vez en firme se realizó el ingreso de dichas novedades en el Sistema de Gestión de Talento Humano - Humano. Así mismo se actualizó el registro único de carrera docente.</t>
  </si>
  <si>
    <t>Se presentan dificultades con relación a los docentes que no acreditan la totalidad de los requisitos y se les requiere para que lo hagan, esto aunque son muy pocos casos presentados, requiere de seguimiento constante por parte del grupo de abogados.</t>
  </si>
  <si>
    <t xml:space="preserve">Se realizó un barrido de los casos pendiente por inscripción y debemos establecer una matriz de seguimiento para la generación de alertas. </t>
  </si>
  <si>
    <t>INSCRIBIR EN EL ESCALAFÓN NACIONAL DOCENTE DENTRO DEL TERMINO PREVISTO EN LA LEY, A LOS DOCENTES REGIDOS POR EL DECRETO 2277 DE 1979 QUE PRESENTAN TODA DOCUMENTACIÓN REQUERIDA Y ACREDITAN TODOS LOS REQUISITOS EXIGIDOS POR LAS NORMAS QUE REGULAN LA MATERIA.</t>
  </si>
  <si>
    <t>AIDY LUCIA MEDINA</t>
  </si>
  <si>
    <t>Resoluciones de reconocimiento de inscripción que pueden ser consultadas en las bases de datos de la OED.</t>
  </si>
  <si>
    <t>Se da respuesta en oportunidad a la solicitud de trámites requeridos, que cumplan con los requisitos para hacerlo.</t>
  </si>
  <si>
    <t>Durante el primer trimestre se presenta un alto volumen de solicitudes, y se continuan presentando múltiples solicitudes por parte de los docentes, sin que el tramite haya finalizado. Esto dificulta el control de los actos administrativos que se expiden con el fin que no salgan duplicados.</t>
  </si>
  <si>
    <t>La oficina tiene implementando el control desde la asignación de radicados, sin embargo si un docente presenta la misma solicitud en días diferentes, este control se pierde. Adicionalmente el abogado que realiza el proceso verifica si el docente ya cuenta con inscripción previa, y por último desde el control de numeración de actos administrativos es posible detectar por número de cédula si el docente ya tiene expedida una resolución reciente.</t>
  </si>
  <si>
    <t xml:space="preserve">ASCENDER EN EL ESCALAFÓN NACIONAL DOCENTE DENTRO DEL TERMINO PREVISTO EN LA LEY, A LOS DOCENTES REGIDOS POR EL DECRETO 2277 DE 1979 QUE PRESENTAN TODA DOCUMENTACIÓN REQUERIDA Y ACREDITAN TODOS LOS REQUISITOS EXIGIDOS POR LAS NORMAS QUE REGULAN LA MATERIA.	</t>
  </si>
  <si>
    <t>Actos administrativos expedidos que reposan en la OED y bases de datos de control.</t>
  </si>
  <si>
    <t>De las solicitudes de ascenso que cumplen con los requisitos para hacerlo, se realiza dicho reconocimiento. A las solicitudes que no cumplen con el requisito se realiza requerimiento de subsanación. Las respuesta a dichos trámites se dan en oportunidad.</t>
  </si>
  <si>
    <t>Se presentan muchos requerimeintos de subsanación porque los docentes no presentan la documentación completa.</t>
  </si>
  <si>
    <t>Se solicitó a la oficina de Atención al Ciudadano que no permita registrar solicitudes que no contengan los documentos completos o en formato PDF.</t>
  </si>
  <si>
    <t xml:space="preserve">INSTAURAR LAS DENUNCIAS EN CONTRA DE LOS DOCENTES O USUARIOS POR DOCUMENTACIÓN PRESUNTAMENTE FALSA RADICADA PARA VINCULARSE A LA ENTIDAD, INSCRIBIRSE O ASCENDER EN EL ESCALAFÓN DOCENTE O RELACIONADA CON HECHOS DE COMPETENCIA DEL ÁREA. </t>
  </si>
  <si>
    <t>Otro - DENUNCIAS</t>
  </si>
  <si>
    <t>CRISTINA MIRANDA ESCANDON</t>
  </si>
  <si>
    <t>Expedientes de denuncias instauradas en la fiscalía por presuntos documentos falsos.</t>
  </si>
  <si>
    <t>La verificación permanente de títulos con las universidades permite identificar los posibles documentos falsos que se presentan para adelantar un trámite. Teniendo en cuenta dicha práctica, son muy pocos los documentos de posibles falsos que se presentan e inmediatamente se instaura la denuncia en la fiscalía.</t>
  </si>
  <si>
    <t>Generalmente se presentan esta situaciones con docentes privados e incluso que se encuentran por fuera de Bogotá. Si se ha expedido un acto administrativo, se debe adelantar un proceso de revocatoria de dicho AA y requiere de la autorización del docente.</t>
  </si>
  <si>
    <t>Se hace permanente seguimiento y actualización de bases de datos para evitar expedir actos administrativos con títulos falsos.</t>
  </si>
  <si>
    <t>INGRESAR OPORTUNAMENTE EN EL SIGRRHH LAS NOVEDADES DE LOS DOCENTES A RAZÓN DE ASCENSO O REUBICACIÓN.</t>
  </si>
  <si>
    <t>Registros</t>
  </si>
  <si>
    <t>JORGE YANES MERCHAN</t>
  </si>
  <si>
    <t>Reportes de ingreso de novedades de nómina en el Sistema de Gestión de Talento Humano "Humano".</t>
  </si>
  <si>
    <t xml:space="preserve">Los actos administrativos que quedan en firme, son ingresados oportunamente al sistema de gestión, de acuerdo al cronograma de nómina que está establecido por la oficina de nómina. </t>
  </si>
  <si>
    <t>Se presentan dificultades cuando la notificación de los actos administrativos no se realiza de forma expedita y se debe llegar hasta la fijación de los A.A. Este proceso es demorado y en estos casos las novedades de nómina se ingresan cuando dicho proceso se haya surtido.</t>
  </si>
  <si>
    <t>Realizar seguimiento riguroso y articular acciones con la oficina de Atención al ciudadano.</t>
  </si>
  <si>
    <t>VERIFICAR TÍTULOS Y CERTIFICADOS REFERENTES A PROGRAMAS DE FORMACIÓN Y CURSOS PRESENTADOS POR LOS USUARIOS PARA INSCRIPCIÓN Y ASCENSO EN EL ESCALAFÓN DOCENTE (DECRETOS 2277 DE 1979 Y 1278 DE 2002) EN EXPEDIENTES DE HOJAS DE VIDA, BASES DE DATOS DE LA OFICINA DE ESCALAFÓN DOCENTE E INSTITUCIONES DE EDUCACIÓN SUPERIOR.</t>
  </si>
  <si>
    <t>ADRIANA ISABEL DIAZ</t>
  </si>
  <si>
    <t>Bases de datos de la OED, registros de verificación de títulos</t>
  </si>
  <si>
    <t>Del total de actos administrativos que expide la OED se realiza la verificación de títulos de todos los que así lo requieran (en algunos casos no se requieren porque en casos como ascensos del 2277 se realiza el reconocimiento por tiempo de servicio)</t>
  </si>
  <si>
    <t>Cuando la información de graduados no reposa en nuestras bases de datos porque las universidades no lo han reportado, se realiza el requerimiento a éstas, sin embargo no todas responden en oportunidad. Ante esta situación la entidad no puede negarse a expedir el acto administrativo y si bien se hace un proceso de seguimiento a la Universidad (reitera para respuesta), nos está quedando un % sin ellas.</t>
  </si>
  <si>
    <t>Se ha solicitado a las universidades que nos permitan ingreso a través de link de consultas para evitar enviar comunicaciones que en algunos casos no sean respondidas.</t>
  </si>
  <si>
    <t>Oficina de Nómina</t>
  </si>
  <si>
    <t>Liquidar las nóminas del personal Docente, Directivo Docente y Administrativo que durante la vigencia 2020 sea necesario generar. Así mismo  Aplicar y liquidar el AUMENTO SALARIAL y su RETROACTIVIDAD bajo los Decretos Nacionales y Distritales de Salarios que se expidan por el Gobierno Nacional y Distrital para la vigencia 2020, garantizando el reconocimiento de sus derechos laborales.</t>
  </si>
  <si>
    <t>Nóminas</t>
  </si>
  <si>
    <t>Funcionarios y Contratistas Oficina de Nómina</t>
  </si>
  <si>
    <t>Sistema Integrado de Talento HUMANO, matriz en Excel, Apoteosys</t>
  </si>
  <si>
    <t>Durante el primer trimestre fueron generadas 23 procesos de nómina entre las mensuales y las adicionales a las cuales se solicito registro presupuestal para su posterior consolidación y registro en el FURN (Formato Único de Radicación de Nomina) permitiendo cumplir  con su liquidación y pago a los funcionarios de la SED y cuyo calculo esta realizado bajo la normatividad vigente._x000D_
Dentro de las nominas reconocidas esta: Retroactivo incremento sala</t>
  </si>
  <si>
    <t xml:space="preserve">Inconsistencias en las novedades ingresadas por parte de las áreas que transversalmente alimentan el sistema y afectan el proceso de liquidación </t>
  </si>
  <si>
    <t xml:space="preserve">Informar a la Oficina de Personal, Escalafón y/o Talento Humano aquellas inconsistencias identificadas para su correspondiente corrección y posterior liquidación._x000D_
</t>
  </si>
  <si>
    <t>Liquidar los Aportes Parafiscales, Seguridad Social y Patronales de las nóminas del personal Docente, Directivo Docente y Administrativo que se generen durante el año 2020.</t>
  </si>
  <si>
    <t>Formatos</t>
  </si>
  <si>
    <t>Operador Planilla SOI, FURN, Apoteosys</t>
  </si>
  <si>
    <t xml:space="preserve">Pago oportuno de la seguridad social, parafiscales y patronales de nuestros funcionarios docentes y administrativos sobre las cuales se solicito el registro presupuestal para su posterior consolidación y registro en el FURN (Formato Único de Radicación de Nomina) , garantizando los servicios de atención y protección en salud, riesgos profesionales, pensiones y cajas de compensación   entre otros._x000D_
</t>
  </si>
  <si>
    <t>Nóminas adicionales de autoliquidación por novedades de ingreso posterior al primer día del mes y despues del cierre de nómina.</t>
  </si>
  <si>
    <t>No depende de la Oficina de Nomina por cuanto depende de la fecha de vinculación y desvinculación que presente el funcionario.</t>
  </si>
  <si>
    <t xml:space="preserve">Liquidación y entrega al Fondo Prestacional del Magisterio el informe que por cesantías vigencia 2019 de docentes de la SED para su posterior reporte a la FIDUPREVISORA encargada del cálculo y reconocimiento de los intereses sobre las cesantías a la que tenga derecho los docentes de la Nación.	</t>
  </si>
  <si>
    <t xml:space="preserve">Sistema de liquidación de Nómina, Oficio.			_x000D_
</t>
  </si>
  <si>
    <t>Dando cumplimiento a lo dispuesto por la FIDUPREVISORA en el mes de febrero a través de oficio acompañado de un CD fue remitida la información del reporte de cesantías vigencia 2019 de los funcionarios Docentes de Planta, Directivos Docentes, Provisionales y Provisionales Temporales, base bajo la cual la Fiduprevisora procede a la liquidación de intereses de cesantías de los docentes. Radicado de entrega a la Fiduprevisora</t>
  </si>
  <si>
    <t xml:space="preserve">Consolidación de la información, debido al volumen de novedades que afectan el calculo para generar la base que es reportada._x000D_
</t>
  </si>
  <si>
    <t xml:space="preserve">A través de comparativos, cruces y validaciones propias que se realizan sobre el proceso._x000D_
_x000D_
</t>
  </si>
  <si>
    <t xml:space="preserve">Apropiar mensualmente los recursos para las cesantías para los funcionarios Administrativos que tienen como administrador de sus cesantías a FONCEP.	</t>
  </si>
  <si>
    <t>Matriz en Excel, Apoteosys</t>
  </si>
  <si>
    <t>A través de la Apropiación mensual, se garantizó el presupuesto y recursos para atender los trámites que por cesantías radican los funcionarios administrativo (retiros, abonos, giros a los fondos).</t>
  </si>
  <si>
    <t>En cuanto a la información existente y la forma como es realizada la liquidación donde las novedades administrativas impactan el calculo.</t>
  </si>
  <si>
    <t xml:space="preserve">Cruces y validaciones vs las novedades administrativas que se generan en el mes._x000D_
</t>
  </si>
  <si>
    <t>Reportar al Ministerio de Educación Nacional el informe de planta y costo de nómina de la Secretaría de Educación del Distrito a través del Sistema de Información Nacional de Educación Básica y Media - SINEB.</t>
  </si>
  <si>
    <t xml:space="preserve">Sistema de Información Nacional de Educación Básica y Media - SINEB - del Ministerio de Educación Nacional, 	</t>
  </si>
  <si>
    <t xml:space="preserve">Cargue a través del Sistema de Información Nacional de Educación Básica y Media - SINEB - del Ministerio de Educación Nacional el costo de la nómina de los funcionarios docentes y administrativos de la SED correspondientes al mes de diciembre 2019, enero, febrero y marzo 2020. Con este informe se garantiza la asignación de recursos por parte del MEN asociados al Sistema General de Participación.		_x000D_
</t>
  </si>
  <si>
    <t>Proyectar, ejecutar seguimiento al presupuesto asignado para cumplir con el pago salarial de las nóminas, aportes patronales y seguridad social, garantizando un monto máximo mensual en el PAC (Plan Anual de Caja).</t>
  </si>
  <si>
    <t xml:space="preserve">Archivo físico, matriz seguimiento y control de nómina, informes Apoteosys._x000D_
</t>
  </si>
  <si>
    <t>Dentro del proceso de seguimiento al presupuesto asignado a la SED para el pago de nóminas, pago de seguridad social, parafiscales, cesantías, aportes patronales  y a los pensionados nacionalizados, la ejecución presupuestal por fuente de financiación a 31 de Marzo de 2020 fue de:  1. Inversión (SGP y Rec Propios):  $532.573.871.996.  2. Funcionamiento (RP Distrito): $18.276.755.469.</t>
  </si>
  <si>
    <t>Ingresar en el sistema de liquidación de nómina las novedades situaciones que por horas extras, embargos y descuentos por cooperativa tengan los funcionarios administrativos, docentes y directivos docentes y que afecten la nómina durante el 2020.</t>
  </si>
  <si>
    <t>Novedades</t>
  </si>
  <si>
    <t>Sistema Integrado de Talento HUMANO, correos electrónicos, archivos en Excel</t>
  </si>
  <si>
    <t>De acuerdo con las novedades propias que son ingresadas por la Oficina de Nomina a través de archivo plano como son HORAS EXTRAS y COOPERATIVAS fueron ingresadas 65.137 y por EMBARGOS novedades que se ingresan de manera manual fueron ingresadas 94 novedades entre levantamientos de embargos como aplicaciones y ampliaciones.</t>
  </si>
  <si>
    <t>Cumplimiento de cronograma,  diligenciamiento de los soportes que respaldan la novedad, información incompleta en el documento de aplicación de embargo.</t>
  </si>
  <si>
    <t>Para los temas de Cooperativas y Horas extras se recordó el cronograma. En cuanto a los embargos a través de oficio es solicitado aclarar la información para proceder a aplicarlo.</t>
  </si>
  <si>
    <t>Generar la información EXÓGENA año Gravable 2019 sobre salarios y prestaciones sociales reconocidos a los funcionarios de la Secretaría de Educación del Distrito y Generación de los CERTIFICADOS DE INGRESOS Y RETENCIONES vigencia 2019.</t>
  </si>
  <si>
    <t>Aplicativo Sistema de Liquidación de Nómina, Matriz DIAN en Excel, correo electrónico, Humano en linea</t>
  </si>
  <si>
    <t>Entrega oportuna de la información EXÓGENA 2019 correspondiente al reporte ante la DIAN y publicación del Certificado de Ingresos y retenciones 2019 publicado en Humano en linea para consulta de cada uno de los funcionarios de la SED</t>
  </si>
  <si>
    <t>Consolidación de la información, debido al volumen de novedades que afectan el calculo para generar la base que es reportada.</t>
  </si>
  <si>
    <t>A través de comparativos, cruces y validaciones.</t>
  </si>
  <si>
    <t>Generar las certificaciones por aportes a seguridad social, descuentos de embargos, cooperativas, tiempo de servicio, factores salariales, solicitud de VISA, quinquenios, Juzgados Administrativos, Tribunales, Plan 25 años (CCF), cesantías, etc. sean requeridas por nuestros usuarios internos y externos durante el año 2020.</t>
  </si>
  <si>
    <t>SIGA, planillas de correspondencia, correos electrónicos, archivo físico.</t>
  </si>
  <si>
    <t>Trámite de la documentación requerida por nuestros usuarios internos y externos, certificaciones realizadas bajo los criterios o necesidades de estos. Los picos de peticiones se evidencian en: montos de cesantías, plan 25 años, embargos, cooperativas, certificaciones pago de seguridad social administrativos, entre otros.</t>
  </si>
  <si>
    <t>Tiempos cortos para la respuesta, volumen alto de requerimientos.</t>
  </si>
  <si>
    <t>Asignación de apoyos al interior de la Oficina de Nomina para cumplir con los tiempos.</t>
  </si>
  <si>
    <t>Seguimiento y control al cumplimiento en tiempo de trámite a las peticiones, quejas y reclamos asignados a la Oficina de Nómina durante el año 2020.</t>
  </si>
  <si>
    <t xml:space="preserve">Sistema de correspondencia - SIGA, documentos físicos </t>
  </si>
  <si>
    <t>La Oficina de Nomina durante el segundo trimestre de 2019 presenta un movimiento de correspondencia de 2.788 requerimientos entre los cuales los temas que presentan un punto alto de requerimiento son diferentes solicitudes sobre trámites de la Oficina, siendo tramitados 1531 y 40 se encuentran en tramite dentro de los términos siendo monitoreados.</t>
  </si>
  <si>
    <t>Alto volumen de correspondencia los cuales se ven afectados en su tiempo de respuesta por los tiempos tan cortos cuando es necesario validar con hoja de vida y o aclarar la existencia de novedades. Direccionamiento errado de requerimiento.</t>
  </si>
  <si>
    <t>Semanalmente se remite informe a través de correo electrónico recordando el vencimiento de estos acción que ha permitido mejorar los tiempos de oportunidad en las respuesta. Se continua fortaleciendo el control.</t>
  </si>
  <si>
    <t>Dirección de Contratación</t>
  </si>
  <si>
    <t xml:space="preserve">Atender las solicitudes de modificaciones al Plan Anual de Adquisiciones requeridas por las subsecretarias ordenadoras del gasto </t>
  </si>
  <si>
    <t>Otro - solicitudes tramitadas</t>
  </si>
  <si>
    <t>Equipo de la Dirección de Contratación</t>
  </si>
  <si>
    <t>cuadro seguimiento PAA</t>
  </si>
  <si>
    <t>Durante el primer trimestre, se publicó el PAA de acuerdo con la norma vigente, el 31 de enero con 2180 items.  Posteriormente, se solicitaron por las áreas y se tramitaron 1968 modificaciones al PAA, así: 178 creados, 1765 modificados y 25 eliminados</t>
  </si>
  <si>
    <t>Brindar capacitación a las diferentes áreas de la SED del nivel central en el tema de supervisión y gestión contractual</t>
  </si>
  <si>
    <t>Otro - listas de asistencia capacitaciones</t>
  </si>
  <si>
    <t>Brindar capacitación a Fondos de Servicios Educativos en temas de la gestión contractual</t>
  </si>
  <si>
    <t>Oficina de Apoyo Precontractual</t>
  </si>
  <si>
    <t>Proyectar y publicar proyectos de pliego en las diferentes modalidades</t>
  </si>
  <si>
    <t>Otro - PROYECTOS DE PLIEGO</t>
  </si>
  <si>
    <t>OFICINA DE APOYO PRECONTRACTUAL</t>
  </si>
  <si>
    <t>Archivo en formato EXCEL.</t>
  </si>
  <si>
    <t>Durante el primer periodo del primer trimestre se proyectarón y se publiacarón 19 proyectos de pliego de condiciones de las diferentes modalidades de selección.</t>
  </si>
  <si>
    <t>Dar respuesta a las observaciones de procedimiento, jurídicas y financieras habilitantes</t>
  </si>
  <si>
    <t>Archivo Formato en Excel</t>
  </si>
  <si>
    <t>De acuerdo a las respuestas de observaciones de procedimiento jurídicas y financieras habilitantes salierón 75.</t>
  </si>
  <si>
    <t>Consolidar y publicar pliegos de condiciones en las diferentes modalidades</t>
  </si>
  <si>
    <t>Otro - PLIEGOS DE CONDICIONES</t>
  </si>
  <si>
    <t xml:space="preserve">_x000D_
Archivo Formato en Excel_x000D_
</t>
  </si>
  <si>
    <t>Durante el primer periodo del primer trimestre se proyectaron y se publicaron 19 proyectos de pliego de condiciones de las diferentes modalidades de selección.</t>
  </si>
  <si>
    <t>Realizar las evaluaciones jurídicas de las propuestas presentadas en los diferentes procesos de selección</t>
  </si>
  <si>
    <t>Evaluaciones</t>
  </si>
  <si>
    <t>De acuerdo a las evaluaciones jurídicas de las propuestas presentadas en los diferentes procesos de selección. se realizarón 407 propuestas.</t>
  </si>
  <si>
    <t>Proyectar los actos Administrativos que se generen de los procesos precontractuales (resoluciones de apertura, comité asesor,  adjudicación  y declaratoria desierta, resoluciones de revocatoria y recursos de reposición)</t>
  </si>
  <si>
    <t xml:space="preserve"> Se Proyectarón los actos Administrativos que se generen de los procesos precontractuales (resoluciones de apertura, comité asesor,  adjudicación  y declaratoria desierta, resoluciones de revocatoria y recursos de reposición)arrojando un resultado de 23 Actos administrativos.</t>
  </si>
  <si>
    <t xml:space="preserve">Realizar acompañamientos a las diferentes areas de la Secretaria de Educación en la elaboración de los estudios previos y del sector </t>
  </si>
  <si>
    <t xml:space="preserve"> Se realizarón acompañamientos a las diferentes areas de la Secretaria de Educación en la elaboración de los estudios previos y del sector, arrojando un resultado de 18.</t>
  </si>
  <si>
    <t>Expedir pactos de probidad - declaración impedimento y/o conflicto de intereses para procesos de contratación</t>
  </si>
  <si>
    <t xml:space="preserve">Otro - PACTOS DE PROBIDAD </t>
  </si>
  <si>
    <t>Se expedirierón 85 pactos de probidad - declaración impedimento y/o conflicto de intereses para procesos de contratación.</t>
  </si>
  <si>
    <t>Oficina de Contratos</t>
  </si>
  <si>
    <t xml:space="preserve">Elaborar minutas, modificaciones, cesiones y aclaraciones contractuales que requieran las diferentes áreas técnicas de la entidad </t>
  </si>
  <si>
    <t>Otro - Minutas, modificaciones, cesiones y aclaraciones</t>
  </si>
  <si>
    <t>Equipo de la Oficina de Contratos</t>
  </si>
  <si>
    <t>Herramienta de Gestión</t>
  </si>
  <si>
    <t>Durante el primer trimestre, se realizaron se suscribieron 1587 contratos (47 órdenes de compra y 1540 en SECOP II), 346 modificaciones (343 - Adiciones, prorrogas, aclaraciones y modificaciones al clausulado, disminuciones y 3 - cesiones), para un total de 1933 contratos.</t>
  </si>
  <si>
    <t>Verificar y aprobar garantías de los contratos suscritos oportunamente y de acuerdo con los procedimientos aprobados</t>
  </si>
  <si>
    <t>Otro - Pólizas aprobadas o devueltas</t>
  </si>
  <si>
    <t>Base de seguimiento pólizas</t>
  </si>
  <si>
    <t>Durante el primer trimestre se radicaron 420 pólizas de contratos. De estas fueron aprobadas 279 y devueltas o rechazadas 141.</t>
  </si>
  <si>
    <t>Revisar los proyectos de actas de liquidación de contratos radicados por los supervisores y tramitar para su aprobación por el ordenador del gasto o devolución con observaciones</t>
  </si>
  <si>
    <t>Otro - Proyectos de acta remitidos al ordenador o devoluciones</t>
  </si>
  <si>
    <t>Base de seguimiento liquidaciones</t>
  </si>
  <si>
    <t>Durante el primer trimestre se revisaron 75 actas de liquidación radicadas en la Oficina de Contratos, de las cuales 8 se devolvieron, 19 fueron liquidadas y 32 están en trámite en la Oficina</t>
  </si>
  <si>
    <t>Tramitar las certificaciones de contratos solicitados por los ciudadanos en los términos legales</t>
  </si>
  <si>
    <t>Otro - certificaciones</t>
  </si>
  <si>
    <t>Base de seguimiento certificaciones</t>
  </si>
  <si>
    <t>Durante el primer trimestre se realizaron 682 certificaciones de las cuales se realizaron: 375 en enero, 222 en febrero y 85 en marzo.</t>
  </si>
  <si>
    <t>Realizar los acompañamientos y/o asesorías solicitados por las diferentes áreas de la Secretaria de Educación en la estructuración de estudios previos para convenios y contratación directa</t>
  </si>
  <si>
    <t>Actas de acompañamiento</t>
  </si>
  <si>
    <t>Durante el primer trimestre se llevaron a cabo 3mesas de trabajo para el acompañamiento de las áreas técnicas en la estructuración de los estudios previos para contratos con 1. ETB, 2. APOTEOSYS y 3. DEXON</t>
  </si>
  <si>
    <t>Analizar las solicitudes de procesos sancionatorios de los supervisores y ordenadores de gasto y tramitar de acuerdo con la competencia</t>
  </si>
  <si>
    <t>Otro - Actualizaciones del estado proceso (citaciones, actas, p. resolución, memorandos de devolución)</t>
  </si>
  <si>
    <t>Base de datos seguimiento sancionatorios</t>
  </si>
  <si>
    <t>Durante el primer trimestre se tramitaron 11 sancionatorios radicadas en la Oficina de Contratos, de las cuales 6 se devolvieron, 3 fueron finalizadas y 2 están en trámite en la Oficina</t>
  </si>
  <si>
    <t>Dirección de Servicios Administrativos</t>
  </si>
  <si>
    <t>Prestar servicios de Apoyo Administrativo en condiciones de eficiencia y calidad para el adecuado funcionamiento de las sedes de la entidad</t>
  </si>
  <si>
    <t>Realizar el pago oportuno y seguimiento a los consumos, de los servicios públicos de los colegios oficiales, del nivel central y local de la SED.</t>
  </si>
  <si>
    <t>MIGUEL ROLANDO VALDES</t>
  </si>
  <si>
    <t>I.Infor.serv.pub</t>
  </si>
  <si>
    <t>Se realizó el pago oportuno con calidad de los servicios públicos de las sedes administrativas y educativas de la SED y el seguimiento a los consumos registrados, mediante 32 reclamaciones ante las empresas de aseo de logró eliminar 32 cobros asociados a doble facturación y eliminar los saldos calculados sobre los $27.000.000.</t>
  </si>
  <si>
    <t>Realizar seguimiento a los trámites de prestación del servicio integral de vigilancia y seguridad al 100% de las sedes educativas y administrativas de la SED.</t>
  </si>
  <si>
    <t>Matrices</t>
  </si>
  <si>
    <t>SANDRA MILENA SALAZAR AYERBE</t>
  </si>
  <si>
    <t>I. DB SEGURIDAD</t>
  </si>
  <si>
    <t>Se cumplió el objetivo de la prestación del servicio de vigilancia en condiciones de eficiencia y calidad, garantizando la continuidad del servicio con el desarrollo del proceso de licitación No. SED-LP-DSA-002-2020 el cual  tendrá su culminación el 16 de abril de 2020, y cuyos soportes pueden ser consultados en la plataforma del SECOP II, así como garantizando la prestación del servicio en las 822 sedes educativas y administrativas, servicios que se ven reflejados en la matriz de seguimiento.</t>
  </si>
  <si>
    <t>Realizar seguimiento a los trámites de prestación del servicio integral de aseo y cafetería al 100% de las sedes educativas y administrativas de la SED.</t>
  </si>
  <si>
    <t>YOLANDA CUELLAR GONZALEZ</t>
  </si>
  <si>
    <t>I.ASEO Y CAFETERIA</t>
  </si>
  <si>
    <t xml:space="preserve">Se prestó el servicio de aseo y cafetería en los términos establecidos contractualmente al 100% de las 789 sedes educativas y administrativas de la SED. Se adjudicaron 10 órdenes de compra  a seis (6) empresas prestadoras del servicio de aseo mediante la plataforma de la TV- CCE. La evidencia refleja la facturación del trimestre.  Los puntos críticos se presentan con el inicio de la declaratoria de la Epidemia del COVID-19 y inclusión de nuevos elementos de desinfección._x000D_
</t>
  </si>
  <si>
    <t>Gestionar la documentación de la SED en custodia del archivo central. (Incluye los requerimientos de préstamo y consulta de la documentación).</t>
  </si>
  <si>
    <t>MAURICIO ORLANDO RINCON HERNÁNDEZ</t>
  </si>
  <si>
    <t>I.PRESTAMO.Y.CONSULTA.DOCUMENTOS.PSDOCUMENTS_x000D_
I.PRESTAMO.Y.CONSULTA.DOCUMENTOS.RGD_x000D_
I.INFORME.GEST.DOC</t>
  </si>
  <si>
    <t xml:space="preserve">En cumplimiento a lo establecido en las metas definidas en el PGD, se logró atender el 100% (1398) de los requerimientos por parte de los usuarios internos SED, dando respuesta con calidad y oportunidad, lo anterior alineado a la Tabla de Control de Acceso. De igual forma, mediante el equipo de gestión documental asignado, se elaboró y actualizó los instrumentos archivísticos, capacitó a funcionarios y contratistas, acompañamiento técnico, transferencias primarias y actualización de expedientes </t>
  </si>
  <si>
    <t>Realizar los pagos de la caja menor de la entidad.</t>
  </si>
  <si>
    <t>Otro - Orden de pago</t>
  </si>
  <si>
    <t>AMPARO LUNA MATALLANA</t>
  </si>
  <si>
    <t>Se tramitó CDP para constituir la caja menor No.1 y Resolución de constitución para la vigencia 2020, No se efectuaron pagos con corte al 31/03/2020.</t>
  </si>
  <si>
    <t>Realizar seguimiento al 100% de las solicitudes de arrendamiento de nuevas sedes educativas y administrativas de la SED, con el lleno de los requisitos legales y disponibilidad presupuestal.</t>
  </si>
  <si>
    <t>Bases de datos</t>
  </si>
  <si>
    <t>OSCAR VASQUEZ - MYRIAM ESCORCIA - MONICA SUAREZ</t>
  </si>
  <si>
    <t xml:space="preserve">I.BASE.DATOS.ARRIENDOS_x000D_
</t>
  </si>
  <si>
    <t>Se realizó el seguimiento, mediante la suscripción de 27 nuevos contratos de arrendamiento y 12 adiciones, cumpliendo con el 100% de las solicitudes de nuevas sedes educativas y administrativas de la SED, eficiencia y calidad.</t>
  </si>
  <si>
    <t>Seguimiento a los trámites para la prestación del servicio de  transporte de las áreas mediante el correcto funcionamiento del parque automotor de la SED; de acuerdo a la disponibilidad de recursos.</t>
  </si>
  <si>
    <t>Otro - Seguimiento en bases de datos</t>
  </si>
  <si>
    <t>RUTH VIVAS LOAIZA</t>
  </si>
  <si>
    <t>I. Programación Vehículos Internos _x000D_
I. Programación Vehículos Externos</t>
  </si>
  <si>
    <t xml:space="preserve">Se prestó el servicio de transporte al 100% de acuerdo a las solicitudes generadas por las áreas de la Entidad. El servicio se prestó con oportunidad. Se apoyaron principalmente: actividades de transporte de funcionarios para eventos de entregas de colegios, visitas a colegios y visitas extraordinarias de la Dirección de Inspección a Entidades Educativas Privadas. </t>
  </si>
  <si>
    <t>Realizar el seguimiento al  suministro de bebidas calientes, fotocopiado, carnetización y préstamo de auditorio Fabio Chaparro; para servidores públicos de la SED, con oportunidad y calidad, buscando optimizar los recursos asignados a la vigencia.</t>
  </si>
  <si>
    <t>ALVARO ANDRES PAYARES</t>
  </si>
  <si>
    <t>I.REP. SERVICIOS</t>
  </si>
  <si>
    <t>Se cumplió el objetivo con eficiencia, calidad, y oportunidad suministrando: 52.463 bebidas caliente, 180.235 fotocopias, 374 carné expedidos y 16 solicitudes de préstamo de Auditorio atendidas. Se logró disminuir el número de fotocopias, generando ahorro a la entidad, los contratos 1079122 de bebidas calientes y  943512 de fotocopiado, se encuentran suspensión en atención al  Decreto 531 del 8 de abril de 2020,  el cual  mantiene el aislamiento preventivo obligatorio.</t>
  </si>
  <si>
    <t>Gestionar en forma articulada los apoyos logísticos de los eventos de la SED, con oportunidad y calidad, buscando optimizar los recursos asignados a la vigencia.</t>
  </si>
  <si>
    <t>JORGE OMAR QUIMBAYO</t>
  </si>
  <si>
    <t>I. Matriz Seguimiento Eventos</t>
  </si>
  <si>
    <t>Mediante la base de datos se evidencia que se logró mantener un control presupuestal en tiempo real de los  recursos y ejecutar  los eventos programados por las diferentes áreas de la SED._x000D_
 Durante el periodo se tenían programados 43 eventos, de los cuales se ejecutaron 33 ejecutados, 7 aplazados y 3 cancelados.</t>
  </si>
  <si>
    <t>Oficina de Servicio al Ciudadano</t>
  </si>
  <si>
    <t>Realizar el seguimiento a la prestación del servicio y generar los planes de mejora a que haya lugar.</t>
  </si>
  <si>
    <t>MARCO ANTONIO BARRERA</t>
  </si>
  <si>
    <t>Para verificar la información contenida en este informe se pueden consultar en archivo de gestión de la entidad y share point o los aplicativos respectivos, de acuerdo a la siguiente relación: _x000D_
_x000D_
Informe Mensual ( tablero de Indicadores)_x000D_
Plan de Mejoramiento ( Documento)_x000D_
Operación Nivel Central ( Estadísticas)_x000D_
Operación Centro de Contacto (Informe mensual)_x000D_
Contrato IQ - Amèricas Business Process dado el cambio de proveedor</t>
  </si>
  <si>
    <t>Prestación del Servicio tres canales de atención_x000D_
se realizaron 489.729 atenciones _x000D_
Presencial:277.493_x000D_
Telefonico:70.693, abandono 14,8% efectividad 86,2%_x000D_
Virtual:141.543_x000D_
Se garantiza buena prestación del servicio,  tema de notificaciones, contratación provisionales, movilidad._x000D_
exito jornada de asignación, matriculatón, y formalización en la gestión de la cobertura 2020. _x000D_
Se garantiza la continuidad de la prestación de servicio a la ciudada</t>
  </si>
  <si>
    <t>Condiciones en la prestación del servicio dada la contingencia del teletrabajo para todos los funcionarios de la SED, teniendo en cuenta que existen percances tecnológicos por internet, equipos de computo, red, entre otros. dada la cuarentena que inició en el Distrito desde el 20 de marzo del 2020.</t>
  </si>
  <si>
    <t>Realizar distribución del personal, acorde a las condiciones que presenta. Así mismo, obtener equipos de cómputo de la entidad para funcionarios y contratistas que los requieren.</t>
  </si>
  <si>
    <t>Gestionar las novedades de creación, actualización, modificación o racionalización de los trámites.</t>
  </si>
  <si>
    <t>DIANA PEÑA</t>
  </si>
  <si>
    <t>La evidencia se encuentra en el siguiente enlace de Sharepoint de la Oficina de Servicio al Ciudadano: https://educacionbogota.sharepoint.com/:f:/r/sites/SC/PlaneacionEstrategica/2020/POA/PRIMER%20TRIMESTRE/ACTIVIDAD%202?csf=1&amp;web=1&amp;e=YF3qbM</t>
  </si>
  <si>
    <t>Publicación FUT para Duplicado de Diploma de las instituciones educativas distritales, generando ahorro en costo de desplazamiento, la solicitud, consulta y estado se realiza por este medio. inicio el CRM para la Oficina de Servicio al Ciudadano con el objetivo de obtener en todos los canales de atención la información de la ciudadanía en cuanto a solicitudes realizadas, reunión Secretaría General, para adquirir aplicativo SIGA de dicha entidad p</t>
  </si>
  <si>
    <t>Debido a la contingencia por la emergencia sanitaria las reuniones se han realizado de manera virtual en su totalidad desde el 23 de marzo a la fecha por lo cual la evidencias de las reunniones se encuentra en el aplicativo Microsoft Teams, de igual manera se realiza acta de reunión pero sin la firma de los asistentes.</t>
  </si>
  <si>
    <t>Se han realizado reuniones virtuales y generación de oficios para la aprobación de los trámites en el aspecto normativo con el objetivo de consolidar los trámites actualizados y proceder a realizar el comité.</t>
  </si>
  <si>
    <t>Realizar el acompañamiento en las DLES e IED para  que la prestación del servicio a la comunidad educativa cumpla con los lineamientos respectivos, generando los seguimientos y acciones de mejora requeridos</t>
  </si>
  <si>
    <t>PAOLA ANDREA CRISTANCHO</t>
  </si>
  <si>
    <t xml:space="preserve">Para verificar la información contenida en este informe se pueden consultar en archivo de gestión de la entidad y share point o los aplicativos respectivos, de acuerdo a la siguiente relación:_x000D_
Aplicativo CRM._x000D_
Informe de la operación de territorio_x000D_
Plan de Mejoramiento (Archivo en excel)_x000D_
Reporte de agendamiento web._x000D_
</t>
  </si>
  <si>
    <t>Aumento atención los servicios cobertura y movilidad en DLE 23% al pasar de 57.031 transacciones enero 2019, a 70.555 transacciones enero 2020, menor tiempo de atención de 8 min 24 seg a 7 min 29 seg; tiempo total de servicio al pasar de 32 min 44 seg a 27 min 37 seg, siendo mayor productividad sin incrementó de personal. mayor atención en matriculatón, implementando estrategia de agendamiento y sobreagendamiento. En las IED se logra en marzo age</t>
  </si>
  <si>
    <t>Disposición de la Subsecretaría de Acceso y Permanencia de realizar formalización de matrícula sin agendamiento, lo cual no permitió continuar con el proceso en el aplicativo. _x000D_
Condiciones en la prestación del servicio dada la contingencia del teletrabajo para todos los funcionarios de la SED, teniendo en cuenta que existen percances tecnológicos por internet, equipos de computo, red, entre otros, y los documentos para respuesta a los ciudadano</t>
  </si>
  <si>
    <t xml:space="preserve">Solicitud de organización de agendamiento a las IED para los trámites de Entrega de constancia, Entrega y/o retiro de documentos, y formalización de matrículas para el mes de marzo._x000D_
Seguimiento con plan padrino a las Instituciones Educativas para continuar con el cumplimiento del Nivel de oportunidad. </t>
  </si>
  <si>
    <t>Oficina Administrativa de REDP</t>
  </si>
  <si>
    <t>Propender e implementar sistemas de información integrados que soporten la modernización de procesos y procedimientos de calidad, a fin de promover una mejor prestación del servicio educativo</t>
  </si>
  <si>
    <t xml:space="preserve">Efectuar seguimiento a la atención de las solicitudes de los 3 niveles institucionales de la SED (central, local e institucional) referentes a  incidentes y requerimientos reportados al proveedor de la Mesa de Servicios de la SED. </t>
  </si>
  <si>
    <t>ING. ALICIA AIDEE CASTRO LOPEZ</t>
  </si>
  <si>
    <t>Informes mensuales de gestión del Contrato 1050721/2019 (ITELWARE)</t>
  </si>
  <si>
    <t xml:space="preserve">Con corte al 30 de marzo de 2020. para los tres niveles de la SED, se atendió un total de 46476 casos entre incidentes, requerimientos y servicios especiales, quedando  en proceso 140 casos registrados por la Mesa de Servicio, los cuales se encuentran dentro de los términos de tiempo establecidos en los  ANS (Niveles de Atención de Serivicos del contrato en ejecución. _x000D_
</t>
  </si>
  <si>
    <t xml:space="preserve">Debido a la cuarentena por la Pandemia de COVID19 se suspendieron las siguientes actividades:_x000D_
*Mantenimientos Preventivos._x000D_
*Atención presencial en colegios, Direcciones Locales. _x000D_
*Suministro de Repuestos a las colegios, Direcciones Locales._x000D_
_x000D_
Se presento aumento de los requerimientos de creacion de VPN´s y reestablecimiento de cuentas correo. </t>
  </si>
  <si>
    <t xml:space="preserve">La Mesa de Servicio esta recibiendo las solicitudes de los funcionarios mediante correo electrónico y vía WEB._x000D_
Se esta brindando atención remota y vía telefónica para el soporte técnico de Mesa de Servicio en los 3 niveles intitucionales de la SED. </t>
  </si>
  <si>
    <t xml:space="preserve">Realizar seguimiento a  la conectividad de las instituciones educativas distritales y  los tres niveles institucionales, para garantizar la prestación del servicio educativo._x000D_
</t>
  </si>
  <si>
    <t>ING. PATRICIA ARCILA</t>
  </si>
  <si>
    <t>Informes Mensuales de Gestión del Contrato y Soportes que reposan en la Carpeta Contrato, 781394 DE 2019 ETB Y Carpeta Contrato 1397733 DE 2020 ETB</t>
  </si>
  <si>
    <t>Se prestó el servicio de conectividad a los 3 niveles institucionales de la SED soportando los procesos administrativos de la entidad y apalancando el desarrollo de las actividades pedagógicas en las instituciones educativas._x000D_
_x000D_
Los servicios de conectividad, se prestaron con servicio de filtrado de contenido para las sedes educativas con enlaces de internet, cumpliendo las políticas de seguridad establecidas por la SED con el acceso.</t>
  </si>
  <si>
    <t>Se presentaron algunas indisponibilidades de servicios, los cuales fueron conciliados con el proveedor y descontados del pago mensual, de acuerdo a los parámetros establecidos en el contrato (ANS) para estos casos.</t>
  </si>
  <si>
    <t>Seguimiento a las causas y solicitud a la ETB en las mesas de trabajo quincenales que se resuelvan los inconvenientes que generan las indisponibilidades y que son imputables a ellos y al interior de la SED revisión de las causas y acciones con la mesa de servicio para ser atendidas.</t>
  </si>
  <si>
    <t>Efectuar seguimiento al contrato de Administración de los centros de cómputo (Bases de Datos Oracle, Plataforma Linux y Microsoft, conectividad, Seguridad Informática y Almacenamiento SAN), para obtener la mayor disponibilidad y óptimo manejo de la infraestructura tecnológica de la SED.</t>
  </si>
  <si>
    <t>ING. JAIRO ALBERTO ORDUZ SALAMANCA</t>
  </si>
  <si>
    <t>Informes Data Center CONTRATO No. CO1.PCCNTR. 1098913 de 2019 ¿ UT TALENTO-BGH 2020, correspondientes a los meses de enero, febrero y marzo de 2020.</t>
  </si>
  <si>
    <t xml:space="preserve">Utilizando el marco del PMI, se elaboró el plan de gestión del  proyecto en donde se incluyen todos los planes exigidos contractualmente; la ejecución del contrato se hace ceñida a dicho marco._x000D_
_x000D_
Se prestan los servicios de administración integral de la infraestructura tecnológica del data center de la SED. (Bases de Datos Oracle, Plataformas Solaris, Linux y Microsoft, Conectividad, Seguridad Interna y Perimetral, Infraestructura SAN-Backup)._x000D_
</t>
  </si>
  <si>
    <t xml:space="preserve">Al comienzo del periodo había un marcado atraso tanto en el cumplimiento a tiempo de las actividades previstas en el cronograma como en los tiempos de generación y entrega de informes; este último conllevó a la demora en la facturación. </t>
  </si>
  <si>
    <t>Al final del periodo anterior se acordó con los representantes de la unión temporal la necesidad de cambiar al Director de la Prestación del Servicio y al Director de Operaciones de TI; este acuerdo se materializó a comienzos de febrero de 2020, siendo evidente la mejora en el cumplimiento de los acuerdos contractuales.</t>
  </si>
  <si>
    <t>Efectuar seguimiento y gestionar requerimientos para la administración y funcionamiento del portal web de la SED, Intrased, y micrositios DLE y enlaces con la plataforma Moodle.</t>
  </si>
  <si>
    <t>ING. LUZ DARY VARGAS SUAREZ</t>
  </si>
  <si>
    <t>Correos electrónicos de solicitud de formularios y encuestas ; solicitudes al proveedor SAUCO en relacion a ajustes en el portal WEB de la SED</t>
  </si>
  <si>
    <t>Se atendieron 41 requerimientos internos y externos relacionados con: Soporte al área y actualización contenidos del portal institucional, IntraSED, portales como: yopuedoser, Redacademica y Aulas virtuales.</t>
  </si>
  <si>
    <t>El aumento en el numero de visitantes al portal web por cuenta de la plataforma de refrigerios escolares , generó lentitud en su funcionamiento</t>
  </si>
  <si>
    <t xml:space="preserve">Se amplió el ancho correspondiente al canal del aplicativo de refrigerios a fin de mejorar su respuesta </t>
  </si>
  <si>
    <t xml:space="preserve">Atender las solicitudes de requerimientos de los diferentes Sistemas de Información, con el fin de mejorar los procesos  administrativos y misionales de la SED. </t>
  </si>
  <si>
    <t>ING. JORGE MAURICIO BARRAGAN</t>
  </si>
  <si>
    <t>carpeta sharepoint https://educacionbogota.sharepoint.com/:x:/r/sites/ServiciosTIC/SW/GESTI%C3%93N%202020/4.%20POA/1er%20Trimestre%20Informe%20-%20Sistemas%20de%20Informaci%C3%B3n%202020.xlsx?d=w07191585cc7c48949f385abf2227073a&amp;csf=1&amp;web=1&amp;e=etveRs</t>
  </si>
  <si>
    <t xml:space="preserve"> Se resolvieron un total de 1820 solicitudes, 439 incidentes y 1.381 requerimientos. Se desarrollaron estrategias de apoyo para resolver las necesidades planteadas por los cliente internos de la entidad. Se realizaron los informes requeridos por la SED sobre la operación y eventos presentados, informes periódicos (semanal, mensual) establecidos</t>
  </si>
  <si>
    <t>La coyuntura del Covid 19 ha exigido al equipo de Sistemas de informacion retos de soportar y configurar los diferentes accesos de los usuarios finales.</t>
  </si>
  <si>
    <t xml:space="preserve">Se solucionó proviendo accesos VPN y configuracionnes WEB , interactuando con los equipos de funcionales de la oficina de REDP a través de la estrategia de Soporte remoto y trabajo en casa.     </t>
  </si>
  <si>
    <t>Realizar seguimiento al nivel de implementación  de los componentes de la Política de Gobierno Digital para la vigencia actual.</t>
  </si>
  <si>
    <t xml:space="preserve">Plan de acción Política de Gobierno Digital vigencia 2020 </t>
  </si>
  <si>
    <t xml:space="preserve"> Se actualizó el plan de acción correspondiente a las acciones a implementar de la  Política de Gobierno Digital en la SED para la vigencia 2020</t>
  </si>
  <si>
    <t>Cambio de directivos por cambio en la administración distrital, lo cual conllevo los tiempos respectivos de empalme en los procesos a desarrollar.</t>
  </si>
  <si>
    <t>Se integró al empalme la política de gobierno digotal, su estado y las actividades a desarrollar durante la vigencia 2020</t>
  </si>
  <si>
    <t>Solucionar requerimientos y seguimiento a incidentes informáticos de seguridad de la información para la vigencia actual.</t>
  </si>
  <si>
    <t>Reporte de registro a los requerimientos e incidentes informáticos de seguridad de la información</t>
  </si>
  <si>
    <t>Se atendieron y se aplicaron los correctivos, en los requerimientos e incidentes informáticos de seguridad de la información presentados</t>
  </si>
  <si>
    <t>_x000D_
Desconocimiento por parte de algunos funcionarios en las políticas de seguridad de la información de la entidad</t>
  </si>
  <si>
    <t>Campaña de socialización de las políticas de seguridad de la entidad como el uso del correo electrónico y el uso personal de contraseñas de acceso</t>
  </si>
  <si>
    <t xml:space="preserve">Atender oportunamente el total de solicitudes, peticiones y quejas allegadas a la oficina y efectuar su seguimiento en el SIGA.  </t>
  </si>
  <si>
    <t>LUZ DAIFENIS ARANGO RIVERA</t>
  </si>
  <si>
    <t>Planillas emitidas por el SIGA</t>
  </si>
  <si>
    <t>Se tramitaron y finalizaron el 100% de los SIGAS recibidos a la fecha que fueron entre internos y entradas 81</t>
  </si>
  <si>
    <t>_x000D_
Consientización de los funcionarios en la necesidad de responder dentro de los términos de ley los requerimientos asignados</t>
  </si>
  <si>
    <t>_x000D_
Campaña de socialización por correo electrónico de seguimiento a los SIGAS para su respuesta en los términos de ley</t>
  </si>
  <si>
    <t>Dirección Financiera</t>
  </si>
  <si>
    <t>Avalar y aprobar las órdenes de pago y relaciones de autorización radicadas en la Dirección Financiera.</t>
  </si>
  <si>
    <t>Derly González Ariza</t>
  </si>
  <si>
    <t>Avalar y aprobar los estados financieros de la SED en los plazos que se requieran.</t>
  </si>
  <si>
    <t>Derly Gonzalez Ariza /Ruben Dario Carvajal Pardo/Alvaro Ramón Mosquera/ /Ricardo Rodelo L.</t>
  </si>
  <si>
    <t xml:space="preserve">Realizar seguimiento a las mesas de trabajo  para el sostenimiento, mejoramiento y certificación del Sistema de Gestión de Calidad_x000D_
</t>
  </si>
  <si>
    <t>Realizar la medición de la satisfacción de los usuarios de los servicios prestados por la Dirección Financiera , en la Oficina de Tesorería y Contabilidad, y la Oficina de Presupuesto.</t>
  </si>
  <si>
    <t>Otro - Encuestas</t>
  </si>
  <si>
    <t>Atender los requerimientos efectuados por la Oficina Asesora de Planeación a la Dirección Financiera en el marco del Sistema Integrado de Gestión (Reportes del Plan Operativo Anual - POAl, mapa de riesgosdel  proceso y anti corrupción y demás requerimientos.</t>
  </si>
  <si>
    <t>Derly González Ariza /Ricardo Rodelo L.</t>
  </si>
  <si>
    <t>Oficina de Presupuesto</t>
  </si>
  <si>
    <t>Actualizar y elaborar manuales e instructivos de las actividades operativas de la Oficina de Presupuesto y de FSE.</t>
  </si>
  <si>
    <t>Otro - Manuales-instructivos</t>
  </si>
  <si>
    <t>Equipo de Fondos de Servicios Educativos  y de la Oficina de Presupuesto</t>
  </si>
  <si>
    <t>A la fecha no se encuentra definida la metodología de trabajo para la presente vigencia para el equipo de FSE,  razon por la cual no se evidencia necesidad de ajuste o formulacion de nuevos manuales o instrumentos en las actividades a desarrollar por parte del equipo.</t>
  </si>
  <si>
    <t>Realizar reunión entre los directivos para la definición de las estrategias y/o metodologia de trabajo para los FSE desde Nivel central y equipo de acompañamiento In Situ</t>
  </si>
  <si>
    <t>Capacitar al personal del nivel central de la entidad en temas presupuestales y a los FSE en las temáticas financieras</t>
  </si>
  <si>
    <t>Carpeta compartida denominada POAR:\2020\ACTIVIDAD 2\Archivo de tabulación</t>
  </si>
  <si>
    <t>En el primer trimestre del año 2020, se realizaron 66 (participación de 59 FSE) capcitaciones y 1 entrega de pagaduria. Estas capacitaciones fueron en registro de proramacion inciial y excedentes y PAC</t>
  </si>
  <si>
    <t>La falta de equipo de apoyo a los FSE, no ha permitido realizar las capacitaciones o acompañamiento necesarios para las necesiddes expuestas por los Auxiliares Administrativos con Funciones Financieras - AAFF y/o ordenadores del Gasto.</t>
  </si>
  <si>
    <t>Atender las solicitudes de expedición y de liberación de Certificados de Disponibilidad y de Registros Presupuestales, realizando las gestiones que sean necesarias para tal fin</t>
  </si>
  <si>
    <t>Archivos</t>
  </si>
  <si>
    <t xml:space="preserve">Equipo de la Oficina de Presupuesto </t>
  </si>
  <si>
    <t>Carpeta compartida denominada POAR:\2020\ACTIVIDAD 3\</t>
  </si>
  <si>
    <t xml:space="preserve">Se expidieron 4261 certificados presupuestales así: CDP´S: (Enero 1092, Febrero:784 y  Marzo: 150) y RP´S: (Enero: 636, Febrero: 981 y Marzo: 618), _x000D_
De otra parte se realizó la anulación de pasivos exigibles que solicitaron las áreas suratne el trimestre y la de cancelación de reservas presupuestales, las cuales se relacionan en las correspondientes acta de anulación y/o cancelación de reservas presupuestales y de pasivos exigibles. </t>
  </si>
  <si>
    <t>Debido a  la curentena por la pandemia no se ha podido lograr la firma de todas las actas de anuleación y/o cancelación de reservas y/o de pasivos exigibles</t>
  </si>
  <si>
    <t xml:space="preserve">Cuando culmine la cuarentena se recogeran las firmas faltantes. </t>
  </si>
  <si>
    <t>Conciliar la información  de Certificados de Disponibilidad Presupuestal (CDP), Certificados de Registro  Presupuestal (CRP), existente en los sistemas presupuestales contra  la que figura en la hoja de ruta,  por fuentes, conceptos y Producto Meta Resultado (PMR)</t>
  </si>
  <si>
    <t>Camila Figueroa; Edgar Bernador Silva</t>
  </si>
  <si>
    <t>Carpeta compartida denominada POAR:\2020\ACTIVIDAD 4\</t>
  </si>
  <si>
    <t>Se realizaron 6 cruces correspondientes a las solicitudes de Expedición de  Registros Presupuestales (RP´s) en  la Plataforma de SECOP II y el APLICATIVO PREDIS en el  trimestre, con los que se  efectúa la verificación de l a s solicitudes de elaboración de registros presupuestales solicitados por la Oficina de Contratación de los compromisos elaborados en SECOP II. De otra parte, se realizaron cruces entre PREDIS y APOTEOSYS para validar PMR</t>
  </si>
  <si>
    <t>Tramitar las modificaciones presupuestales de funcionamiento e inversión solicitadas</t>
  </si>
  <si>
    <t>Modificaciones</t>
  </si>
  <si>
    <t>Henry Villamarin; John Cáceres; Jennifer Cabrera; Maria Camila Reyes y Edgar Bernador Silva.</t>
  </si>
  <si>
    <t xml:space="preserve">Se gestionaron todas l a s solicitudes de modificaciones presupuestales, 3 en el mes de febrero entre objetos y conceptos de gasto y 1 modificación presupuestal de funcionamiento en el mes de marzo. </t>
  </si>
  <si>
    <t xml:space="preserve">Realizar seguimiento a los recursos transferidos por la nación </t>
  </si>
  <si>
    <t xml:space="preserve">Henry Villamarín </t>
  </si>
  <si>
    <t>Elaborar informes y respuestas atenientes a la Oficina de Presupuesto</t>
  </si>
  <si>
    <t xml:space="preserve">Otro - Informes Oficios y Memorandos </t>
  </si>
  <si>
    <t>Carpeta compartida denominada POAR:\2020\ACTIVIDAD 7\</t>
  </si>
  <si>
    <t>Se ha dado respuesta en su totalidad a las solicitudes de Derecho de Petición, Quejas e información en general a los Organismos de_x000D_
Control, Administrativos y Dependencias de la SED, de acuerdo a los requerimientos estipulados en los mismos.</t>
  </si>
  <si>
    <t>Incluir los gastos generales en el respectivo sistema, proyectar las orientaciones a tener en cuenta y consolidar el anteproyecto de presupuesto de funcionamiento para la vigencia 2021</t>
  </si>
  <si>
    <t>Otro - Memorando, cargue y anteproyecto</t>
  </si>
  <si>
    <t>John Cáceres</t>
  </si>
  <si>
    <t xml:space="preserve">Realizar visitas de seguimiento  en materia financiera los Fondos de Servicios Educativos - FSE </t>
  </si>
  <si>
    <t>Asesorías</t>
  </si>
  <si>
    <t>Equipo de Fondos de Servicios Educativos</t>
  </si>
  <si>
    <t>A la fecha no se encuentra definida la metodología de trabajo para la presente vigencia para el equipo de FSE,  razon por la cual no se ha definido el equipo de acompañamiento In Situ a los FSE presentando dificultad en la prestación de las asesorias, debido a que solo se cuenta con 3 profesionales en nivel central para las necesidades de los 353 Fondos.</t>
  </si>
  <si>
    <t>Realizar acciones de seguimiento a la ejecución presupuestal de Vigencia, Reserva y Pasivos Exigibles de las diferentes Subsecretarias</t>
  </si>
  <si>
    <t>Otro - Boletines, memorandos y presentaciones</t>
  </si>
  <si>
    <t>Carpeta compartida denominada POAR:\2020\ACTIVIDAD 10\</t>
  </si>
  <si>
    <t xml:space="preserve">1. Se realizó 1 Memorando remitiendo la programación Cronograma de las reuniones de Seguimiento Presupuestal. 2. Se realizaron 4 reuniones de Seguimiento en Vigencia,  Reserva Presupuestal y Pasivos Exigibles de las diferentes subsecretarias. 3. Se realizaron 9 memorandos  de Seguimiento Programación Disponibilidades,  Reserva Presupuestal. 4, Se efectuaron  9  Boletines de Seguimiento a la ejecución presupuesta. </t>
  </si>
  <si>
    <t>Debido a  la curentena por la pandemia no se ha podido lograr la firma de todas las actas.</t>
  </si>
  <si>
    <t>Oficina de Tesorería y Contabilidad</t>
  </si>
  <si>
    <t>Elaborar y presentar el informe de cierre de la Tesorería  del SGP, correspondiente al año  2019.</t>
  </si>
  <si>
    <t>Luis Fernando Velandia / Jenny Paola Ángel</t>
  </si>
  <si>
    <t>Evaluación a la Gestión 2020</t>
  </si>
  <si>
    <t xml:space="preserve">Se adelantó el proceso conciliatorio de las cuentas bancarias y como resultado de éste se encontraron algunas diferencias con lo que reporta la Dirección Distrital de Tesorería. Por lo anterior, se enviaron dichos archivos y posteriormente se acordó y adelantó una Mesa de Trabajo en la Tesorería de la SDH. Desde esta última, la DDT no se han manifestado en ningún sentido para culminar la actividad programada._x000D_
Con la justificación aquí expuesta, </t>
  </si>
  <si>
    <t>Teniendo en cuenta que los recursos ingresaron a las Cuenta Maestras administradas por la Dirección Distrital de Tesorería, se presentaron diferencias en  el proceso conciliatorio, se adelanto mesa de trabajo tendiente a esclarecer el proceso.</t>
  </si>
  <si>
    <t>Pendiente respuesta de atención por parte de la DDT para culminar este proceso. Se espera culminarlo en el segundo trimestre.</t>
  </si>
  <si>
    <t>Realizar seguimiento y conciliación de los recursos en cuentas maestras del SGP.</t>
  </si>
  <si>
    <t>Luis Fernando Velandia</t>
  </si>
  <si>
    <t xml:space="preserve">Se realizó seguimiento a los recursos del SGP de acuerdo con los informes remitidos por la SHD de los movimientos de las cuentas maestras, en concordancia con lo establecido en la resolución 18229 de 2017 expedida por el MEN. Para lo anterior, se radicaron ante la Secretaria de Hacienda los oficios que especifican los conceptos de los montos girados. </t>
  </si>
  <si>
    <t xml:space="preserve">Realizar el seguimiento a la ejecución de PAC suministrada por las áreas ejecutoras y presentar los indicadores e informes respectivos.	</t>
  </si>
  <si>
    <t>José Evaristo Ramírez</t>
  </si>
  <si>
    <t xml:space="preserve">Durante el periodo enero - marzo se ha dado trámite al 100% de las solicitudes efectuadas por cada una de las áreas y se han presentado los informes a Contraloría (SIVICOF) y personería dentro de los términos establecidos. </t>
  </si>
  <si>
    <t xml:space="preserve">Elaborar la relación de autorización (RA),  la causación contable de las nóminas y  cargue en el aplicativo para pago de los procesos de nómina. </t>
  </si>
  <si>
    <t>Otro - Relaciones de Autorización</t>
  </si>
  <si>
    <t xml:space="preserve">Diana Isabel Soleno </t>
  </si>
  <si>
    <t>Se tramitaron en tiempos normales 74 relaciones de autorización</t>
  </si>
  <si>
    <t>Validar y generar los informes contables agrupados de la SED.</t>
  </si>
  <si>
    <t>Rafael Martínez / Oscar Castellanos</t>
  </si>
  <si>
    <t>Se reporto la información del trimestre octubre - diciembre de 2019, de acuerdo con los parámetros establecidos por la Secretaria de Hacienda Distrital.</t>
  </si>
  <si>
    <t>Presentar la información exógena de los impuestos Nacionales y Distritales que procedan, de acuerdo con los lineamientos de la Secretaría Distrital de Hacienda, la DIAN  y  la  normatividad vigente.</t>
  </si>
  <si>
    <t>Otro - Reportes - Exógenas</t>
  </si>
  <si>
    <t>Rafael Martínez / Luis Francisco Urbina</t>
  </si>
  <si>
    <t>En el Trim. 1 de 2020, se cumplió con transmisión oportuna de inf. exógena así:  _x000D_
1- Retefuente empleados, exógena contribución especial de obra por ene, feb y mar.  _x000D_
2- Transmisión oportuna a SDH de archivos de Ret. estampillas: "Contribución especial de Obra" por ene, feb y mar. _x000D_
3- Transmisión oportuna archivos de Estampillas semestre 2 - 2019. _x000D_
4- Envío a SHD archivos XML y Excel, que origina prevalidador de la DIAN con inf. SED año 2019,</t>
  </si>
  <si>
    <t xml:space="preserve">Si bien se logró la implementación de un aplicativo para validar la inf. que envía la SHD para la transmisión a la DIAN, se evidencian errores, los cuales, son un potencial reclamo del contribuyente informado y/o un requerimiento de las Entidades a las cuales se transmite la inf. y, en consecuencia, la obligatoriedad de transmitir la corrección, con la obligatoriedad del pago de las sanciones establecidas en el Estatuto Tributario y/o las Normas </t>
  </si>
  <si>
    <t xml:space="preserve">1. Se hace necesario obtener una versión dos del programa, para que se disminuya el tiempo de obtención de la inf. y se asegure su calidad._x000D_
2. Es importante que se implemente por parte de la Oficina de Contratos de la SED un base de contratos que optimice la consecución de los datos necesarios para información exógena, tanto de impuestos Distritales como Nacionales. la base en Excel que hoy existe no es confiable por ser netamente manual._x000D_
</t>
  </si>
  <si>
    <t>Realizar seguimiento a los Convenios Interadministrativos suscritos por la SED, contabilizar los recursos ejecutados de acuerdo con los informes contables entregados por las áreas responsables.</t>
  </si>
  <si>
    <t xml:space="preserve"> Rafael Martínez /Ángela Castañeda</t>
  </si>
  <si>
    <t xml:space="preserve">A 31 de diciembre de 2018 quedaron 46 convenios por amortizar por un valor de  $47.841.078.481.41 sin incluir 13 convenios que por su naturaleza son a largo  plazo; durante el periodo Enero-Marzo de 2020 se amortizó un total de $15.993.700.359,04 equivalente al 33.43% . </t>
  </si>
  <si>
    <t>Algunas áreas envían informes de forma incompleta o modifican el formato establecido para el reporte, por lo cual se deben devolver para que se realicen las modificaciones pertinentes.</t>
  </si>
  <si>
    <t>En este trimestre se emitió el Memorando No. 003 de 2020  dirigido a los directores, jefes de oficina, profesionales a cargo de la supervisión de convenios, a fin de dar instrucciones para el reporte de informes contables de ejecución de recursos entregados en administración- convenios.</t>
  </si>
  <si>
    <t>Organizar y convocar el Comité Técnico de Sostenibilidad Contable.</t>
  </si>
  <si>
    <t>Rafael Martínez</t>
  </si>
  <si>
    <t>Actividad programadas para los trimestres 2 y 4</t>
  </si>
  <si>
    <t>N(A</t>
  </si>
  <si>
    <t>Dar respuesta oportuna a los requerimientos y solicitudes de información.</t>
  </si>
  <si>
    <t>Otro - Reportes de seguimiento</t>
  </si>
  <si>
    <t>Equipo Oficina de Tesorería y Contabilidad</t>
  </si>
  <si>
    <t>Nivel de Oportunidad del SIGA - Sistema Integrado de Gestión Documental y de Archivo (Entradas e Internos), meses de diciembre 2019, enero y febrero de 2020. No se analizó el mes de marzo de 2020, en razón a que este se recibe en el mes de mayo 2020, según disponibilidad de información estadística de la oficina de servicio al ciudadano.</t>
  </si>
  <si>
    <t>Resultado del 96.4% en el trimestre analizado, tomando como base los requerimientos ingresados a la OTC, tanto internos como externos.</t>
  </si>
  <si>
    <t>Cierres inoportunos o fuera de términos en el aplicativo.</t>
  </si>
  <si>
    <t>Correos masivos dirigidos a los funcionarios de la OTC recordándoles la importancia en el cumplimiento de la Circular 003 de 2016, de la SED y la oportunidad en el tramite de requerimientos y cierre posterior en el aplicativo SIGA.</t>
  </si>
  <si>
    <t>Coordinar el proceso de cuentas por pagar de contratistas y proveedores desde la recepción hasta la autorización de pago de acuerdo con las normatividad vigente.</t>
  </si>
  <si>
    <t>Informes Predis primer trimestre 2020, autorización de giro consecutivo.</t>
  </si>
  <si>
    <t>Durante el primer trimestre de 2020 se recepcionaron en total 2.644 cuentas, los cuales fueron gestionadas en su totalidad (100%). Del total de estas cuentas en promedio en el trimestre se tramitaron 2.522 en 6 días o menos, es decir, el 95.4% del total de las cuentas.</t>
  </si>
  <si>
    <t>Se presentaron algunos problemas por demoras en la aprobación de las firmas digitales de los nuevos ordenadores  de gasto.</t>
  </si>
  <si>
    <t>Participar en las actividades tendientes a mantener la Certificación del Sistema de Gestión de Calidad.</t>
  </si>
  <si>
    <t>Carpeta compartida del SGC de la Dirección Financiera_x000D_
Dirección Financiera (\\172.16.4.36)</t>
  </si>
  <si>
    <t>Durante el 1er trimestre se actualizaron los indicadores de gestión 2020, se presenta el mapa de riesgos 2020 por subproceso, dando cumplimiento a los requisitos de la norma y las observaciones de la OCI y programación de la auditoria interna. Se realizó la revisión y modificación del Manual de Calidad de la Dir. Financiera V.7 de conformidad a la norma. Planificación de actividades POA 2020 que incluían las relacionadas con el cumplimiento del S</t>
  </si>
  <si>
    <t>Formulas de programación</t>
  </si>
  <si>
    <t>% Ejecucción 1er trimestre</t>
  </si>
  <si>
    <t>No reporto</t>
  </si>
  <si>
    <t>Reporto mal</t>
  </si>
  <si>
    <t>No cumple una actividad debido a que una actividad cambia por plan de desarrollo</t>
  </si>
  <si>
    <t>Debido a 4 activdiades de constante que no alcanza a cumplir pero es muy poco</t>
  </si>
  <si>
    <t>1 actividades no se logro pero escribio la razon del ¿Por qué?</t>
  </si>
  <si>
    <t xml:space="preserve">Reporto </t>
  </si>
  <si>
    <t>Áreas que por 1 actividad no cumplieron debido a la calamidad pública</t>
  </si>
  <si>
    <t>Total, de Áreas con POA en Nivel Central</t>
  </si>
  <si>
    <t>Área que 1 actividad no cumplió debido a cambios en el PD</t>
  </si>
  <si>
    <t>Área que 1 actividad no cumplió no explicó la razón</t>
  </si>
  <si>
    <t>Área que 1 actividad no cumplió por un factor externo</t>
  </si>
  <si>
    <t>OFICINAS ASESORAS</t>
  </si>
  <si>
    <t>SUBSECRETARÍA DE INTEGRACIÓN INTERINSTITUCIONAL</t>
  </si>
  <si>
    <t>SUBSECRETARÍA DE CALIDAD Y PERTIENCIA</t>
  </si>
  <si>
    <t>SUBSECRETARÍA DE ACCESO Y PERMANENCIA</t>
  </si>
  <si>
    <t>SUBSECRETARÍA DE GESTIÓN INSTITUCIONAL</t>
  </si>
  <si>
    <t>OFICINA/SUBSECRETARÍA</t>
  </si>
  <si>
    <t>Programación 1er</t>
  </si>
  <si>
    <t>Ejecucción 1er</t>
  </si>
  <si>
    <t>Cantidad de actividades</t>
  </si>
  <si>
    <t>DEPENDENCIAS</t>
  </si>
  <si>
    <t>Razón</t>
  </si>
  <si>
    <t xml:space="preserve">Una actividad no cumple debido a la calamidad pública </t>
  </si>
  <si>
    <t>Formulas de Cumplimiento</t>
  </si>
  <si>
    <t>Durante el primer trimestre de 2020 se recepcionaron en total 2.644 cuentas, los cuales fueron gestionadas en su totalidad (100%). Del total de estas cuentas en promedio en el trimestre se tramitaron 2.522 en 6 días o menos, es decir, el 95.4% del total de las cuentas y  en tiempos normales 74 relaciones de autorización para un total de 2718.</t>
  </si>
  <si>
    <t>Aplicativo Bogotá Consolida</t>
  </si>
  <si>
    <t>Carpeta compartida Sharepoint Dirección Financiera y Control  Interno.</t>
  </si>
  <si>
    <t xml:space="preserve">Durante el 1er trimestre se actualizaron periódicamente los indicadores de gestión 2020, se presenta el mapa de riesgos 2020 por subproceso, dando cumplimiento a los requisitos de la norma y las observaciones de Control Interno y programación de la auditoría interna. Se realizó la revisión y modificación del Manual de Calidad de la Dirección Financiera V.7 de conformidad a la norma. </t>
  </si>
  <si>
    <t>Actividad programada para el tercer trimestre</t>
  </si>
  <si>
    <t>Aplica para el 3 trimestre programado de las encuestas.</t>
  </si>
  <si>
    <t>Carpeta SharePoint Control Interno.</t>
  </si>
  <si>
    <t>Reporte informe de Gestíón  POA  2019 de de la dependencia, registro acciones 4to trimestre 2019 y programación y aprobación POA 2020. Formulación y aprobación mapa de riesgos de gestión 2020.</t>
  </si>
  <si>
    <t>1ER Trimestre</t>
  </si>
  <si>
    <t>2DO Trimestre</t>
  </si>
  <si>
    <t>3ER Trimestre</t>
  </si>
  <si>
    <t>4TO Trimestre</t>
  </si>
  <si>
    <t>1er Trimestre</t>
  </si>
  <si>
    <t>2do Trimestre</t>
  </si>
  <si>
    <t>3er Trimestre</t>
  </si>
  <si>
    <t>4To Trimestre</t>
  </si>
  <si>
    <t>PLAN OPERATIVO ANUAL NIVEL CENTRAL 1 ER SEGUIMIENTO DEL 2020</t>
  </si>
  <si>
    <t>Fuente:</t>
  </si>
  <si>
    <t>Oficina Asesora de Planeación , tomando como fuente los reportes generados en el aplciativo Plan Operativo Anual-POA, 28-04-2020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</si>
</sst>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font>
      <sz val="10"/>
      <name val="Arial"/>
    </font>
    <font>
      <sz val="10"/>
      <name val="Arial"/>
      <family val="2"/>
    </font>
    <font>
      <sz val="10"/>
      <name val="sansserif"/>
    </font>
    <font>
      <b/>
      <sz val="12"/>
      <color indexed="72"/>
      <name val="Arial"/>
      <family val="2"/>
    </font>
    <font>
      <sz val="10"/>
      <name val="Arial"/>
      <family val="2"/>
    </font>
    <font>
      <b/>
      <sz val="12"/>
      <color indexed="72"/>
      <name val="Arial"/>
      <family val="2"/>
    </font>
    <font>
      <sz val="8"/>
      <name val="Arial"/>
      <family val="2"/>
    </font>
    <font>
      <sz val="11"/>
      <name val="Arial"/>
      <family val="2"/>
    </font>
    <font>
      <b/>
      <sz val="11"/>
      <color indexed="72"/>
      <name val="Arial"/>
      <family val="2"/>
    </font>
    <font>
      <b/>
      <sz val="10"/>
      <name val="Arial"/>
      <family val="2"/>
    </font>
    <font>
      <sz val="16"/>
      <name val="Arial"/>
      <family val="2"/>
    </font>
    <font>
      <sz val="12"/>
      <name val="Arial"/>
      <family val="2"/>
    </font>
    <font>
      <b/>
      <sz val="48"/>
      <name val="Arial"/>
      <family val="2"/>
    </font>
    <font>
      <sz val="12"/>
      <color indexed="72"/>
      <name val="Arial"/>
      <family val="2"/>
    </font>
    <font>
      <b/>
      <sz val="16"/>
      <name val="Arial"/>
      <family val="2"/>
    </font>
  </fonts>
  <fills count="1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2"/>
        <bgColor indexed="64"/>
      </patternFill>
    </fill>
    <fill>
      <patternFill patternType="solid">
        <fgColor indexed="26"/>
        <bgColor indexed="64"/>
      </patternFill>
    </fill>
    <fill>
      <patternFill patternType="solid">
        <fgColor indexed="29"/>
        <bgColor indexed="64"/>
      </patternFill>
    </fill>
    <fill>
      <patternFill patternType="solid">
        <fgColor indexed="53"/>
        <bgColor indexed="64"/>
      </patternFill>
    </fill>
    <fill>
      <patternFill patternType="solid">
        <fgColor rgb="FFFF0000"/>
        <bgColor indexed="64"/>
      </patternFill>
    </fill>
    <fill>
      <patternFill patternType="solid">
        <fgColor theme="5" tint="0.59999389629810485"/>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xf numFmtId="0" fontId="4" fillId="0" borderId="0"/>
  </cellStyleXfs>
  <cellXfs count="120">
    <xf numFmtId="0" fontId="0" fillId="0" borderId="0" xfId="0"/>
    <xf numFmtId="0" fontId="0" fillId="0" borderId="0" xfId="0"/>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5" fillId="4" borderId="1" xfId="0" applyFont="1" applyFill="1" applyBorder="1" applyAlignment="1">
      <alignment horizontal="center" vertical="center" wrapText="1"/>
    </xf>
    <xf numFmtId="0" fontId="4" fillId="0" borderId="0" xfId="0" applyFont="1"/>
    <xf numFmtId="0" fontId="1" fillId="0" borderId="0" xfId="0" applyFont="1"/>
    <xf numFmtId="0" fontId="8" fillId="7"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0" borderId="0" xfId="0" applyFont="1" applyAlignment="1">
      <alignment horizontal="center" vertical="center"/>
    </xf>
    <xf numFmtId="0" fontId="0" fillId="0" borderId="5" xfId="0" applyNumberFormat="1" applyBorder="1" applyAlignment="1">
      <alignment horizontal="center" vertical="center"/>
    </xf>
    <xf numFmtId="1" fontId="0" fillId="0" borderId="5" xfId="0" applyNumberFormat="1" applyBorder="1" applyAlignment="1">
      <alignment horizontal="center" vertical="center"/>
    </xf>
    <xf numFmtId="1" fontId="0" fillId="0" borderId="5" xfId="0" applyNumberFormat="1" applyFill="1" applyBorder="1" applyAlignment="1">
      <alignment horizontal="center" vertical="center"/>
    </xf>
    <xf numFmtId="1" fontId="0" fillId="8" borderId="5" xfId="0" applyNumberFormat="1" applyFill="1" applyBorder="1" applyAlignment="1">
      <alignment horizontal="center" vertical="center"/>
    </xf>
    <xf numFmtId="0"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13" xfId="0" applyNumberFormat="1" applyBorder="1" applyAlignment="1">
      <alignment horizontal="center" vertical="center"/>
    </xf>
    <xf numFmtId="1" fontId="0" fillId="0" borderId="13" xfId="0" applyNumberFormat="1" applyBorder="1" applyAlignment="1">
      <alignment horizontal="center" vertical="center"/>
    </xf>
    <xf numFmtId="0" fontId="0" fillId="8" borderId="5" xfId="0" applyNumberFormat="1" applyFill="1" applyBorder="1" applyAlignment="1">
      <alignment horizontal="center" vertical="center"/>
    </xf>
    <xf numFmtId="0" fontId="9" fillId="0" borderId="1" xfId="0" applyFont="1" applyBorder="1" applyAlignment="1">
      <alignment horizontal="center" wrapText="1"/>
    </xf>
    <xf numFmtId="0" fontId="9" fillId="0" borderId="1" xfId="0" applyFont="1" applyBorder="1" applyAlignment="1">
      <alignment horizontal="center" vertical="center"/>
    </xf>
    <xf numFmtId="1" fontId="0" fillId="0" borderId="15" xfId="0" applyNumberFormat="1" applyFill="1" applyBorder="1" applyAlignment="1">
      <alignment horizontal="center" vertical="center"/>
    </xf>
    <xf numFmtId="1" fontId="0" fillId="0" borderId="16" xfId="0" applyNumberFormat="1" applyFill="1" applyBorder="1" applyAlignment="1">
      <alignment horizontal="center" vertical="center"/>
    </xf>
    <xf numFmtId="1" fontId="0" fillId="0" borderId="17" xfId="0" applyNumberFormat="1" applyFill="1" applyBorder="1" applyAlignment="1">
      <alignment horizontal="center" vertical="center"/>
    </xf>
    <xf numFmtId="0" fontId="9" fillId="0" borderId="1" xfId="0" applyFont="1" applyFill="1" applyBorder="1" applyAlignment="1">
      <alignment horizontal="center" vertical="center" wrapText="1"/>
    </xf>
    <xf numFmtId="0" fontId="0" fillId="0" borderId="6" xfId="0" applyNumberFormat="1" applyBorder="1" applyAlignment="1">
      <alignment horizontal="center" vertical="center"/>
    </xf>
    <xf numFmtId="1" fontId="0" fillId="0" borderId="6" xfId="0" applyNumberFormat="1" applyBorder="1" applyAlignment="1">
      <alignment horizontal="center" vertical="center"/>
    </xf>
    <xf numFmtId="1" fontId="0" fillId="0" borderId="19" xfId="0" applyNumberFormat="1" applyFill="1" applyBorder="1" applyAlignment="1">
      <alignment horizontal="center" vertical="center"/>
    </xf>
    <xf numFmtId="1" fontId="0" fillId="9" borderId="17" xfId="0" applyNumberFormat="1" applyFill="1" applyBorder="1" applyAlignment="1">
      <alignment horizontal="center" vertical="center"/>
    </xf>
    <xf numFmtId="1" fontId="0" fillId="9" borderId="15" xfId="0" applyNumberFormat="1" applyFill="1" applyBorder="1" applyAlignment="1">
      <alignment horizontal="center" vertical="center"/>
    </xf>
    <xf numFmtId="1" fontId="0" fillId="9" borderId="5" xfId="0" applyNumberFormat="1" applyFill="1" applyBorder="1" applyAlignment="1">
      <alignment horizontal="center" vertical="center"/>
    </xf>
    <xf numFmtId="1" fontId="0" fillId="0" borderId="7" xfId="0" applyNumberFormat="1" applyFill="1" applyBorder="1" applyAlignment="1">
      <alignment horizontal="center" vertical="center"/>
    </xf>
    <xf numFmtId="1" fontId="0" fillId="0" borderId="13" xfId="0" applyNumberFormat="1" applyFill="1" applyBorder="1" applyAlignment="1">
      <alignment horizontal="center" vertical="center"/>
    </xf>
    <xf numFmtId="0" fontId="0" fillId="0" borderId="7"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1" fillId="0" borderId="9" xfId="0" applyFont="1" applyBorder="1" applyAlignment="1">
      <alignment vertical="center" wrapText="1"/>
    </xf>
    <xf numFmtId="0" fontId="0" fillId="0" borderId="11" xfId="0" applyBorder="1" applyAlignment="1">
      <alignment vertical="center" wrapText="1"/>
    </xf>
    <xf numFmtId="0" fontId="4" fillId="9" borderId="11" xfId="0" applyFont="1" applyFill="1" applyBorder="1" applyAlignment="1">
      <alignment vertical="center" wrapText="1"/>
    </xf>
    <xf numFmtId="0" fontId="0" fillId="0" borderId="14" xfId="0" applyBorder="1" applyAlignment="1">
      <alignment vertical="center" wrapText="1"/>
    </xf>
    <xf numFmtId="0" fontId="1" fillId="0" borderId="11" xfId="0" applyFont="1" applyBorder="1" applyAlignment="1">
      <alignment vertical="center" wrapText="1"/>
    </xf>
    <xf numFmtId="0" fontId="4" fillId="9" borderId="9" xfId="0" applyFont="1" applyFill="1" applyBorder="1" applyAlignment="1">
      <alignment vertical="center" wrapText="1"/>
    </xf>
    <xf numFmtId="0" fontId="0" fillId="0" borderId="6" xfId="0" applyBorder="1" applyAlignment="1">
      <alignment vertical="center"/>
    </xf>
    <xf numFmtId="0" fontId="1" fillId="0" borderId="20" xfId="0" applyFont="1" applyBorder="1" applyAlignment="1">
      <alignment vertical="center" wrapText="1"/>
    </xf>
    <xf numFmtId="0" fontId="0" fillId="0" borderId="9" xfId="0" applyBorder="1" applyAlignment="1">
      <alignment vertical="center" wrapText="1"/>
    </xf>
    <xf numFmtId="0" fontId="0" fillId="8" borderId="5" xfId="0" applyFill="1" applyBorder="1" applyAlignment="1">
      <alignment vertical="center"/>
    </xf>
    <xf numFmtId="0" fontId="1" fillId="8" borderId="11" xfId="0" applyFont="1" applyFill="1" applyBorder="1" applyAlignment="1">
      <alignment vertical="center" wrapText="1"/>
    </xf>
    <xf numFmtId="0" fontId="1" fillId="9" borderId="11" xfId="0" applyFont="1" applyFill="1" applyBorder="1" applyAlignment="1">
      <alignment vertical="center" wrapText="1"/>
    </xf>
    <xf numFmtId="0" fontId="1" fillId="0" borderId="14" xfId="0" applyFont="1" applyBorder="1" applyAlignment="1">
      <alignment vertical="center"/>
    </xf>
    <xf numFmtId="0" fontId="0" fillId="0" borderId="13"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9" fillId="0" borderId="1" xfId="0" applyFont="1"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8" xfId="0" applyBorder="1" applyAlignment="1">
      <alignment horizontal="left" vertical="center" wrapText="1"/>
    </xf>
    <xf numFmtId="0" fontId="0" fillId="8" borderId="5" xfId="0" applyFill="1" applyBorder="1" applyAlignment="1">
      <alignment vertical="center" wrapText="1"/>
    </xf>
    <xf numFmtId="0" fontId="0" fillId="0" borderId="0" xfId="0" applyBorder="1"/>
    <xf numFmtId="0" fontId="11" fillId="2"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3" fillId="2" borderId="1" xfId="0" applyFont="1" applyFill="1" applyBorder="1" applyAlignment="1">
      <alignment horizontal="left" vertical="top"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9" fontId="11" fillId="0" borderId="1" xfId="1" applyFont="1" applyBorder="1" applyAlignment="1">
      <alignment horizontal="center" vertical="center"/>
    </xf>
    <xf numFmtId="0" fontId="11" fillId="2" borderId="1" xfId="0" applyFont="1" applyFill="1" applyBorder="1" applyAlignment="1">
      <alignment horizontal="left" vertical="center" wrapText="1"/>
    </xf>
    <xf numFmtId="0" fontId="13" fillId="2" borderId="1" xfId="2"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0" borderId="1" xfId="2"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0" xfId="0" applyFont="1" applyAlignment="1">
      <alignment horizontal="center" vertical="center"/>
    </xf>
    <xf numFmtId="0" fontId="10" fillId="0" borderId="25" xfId="0" applyFont="1" applyBorder="1" applyAlignment="1">
      <alignment horizontal="left" vertical="center"/>
    </xf>
    <xf numFmtId="0" fontId="3" fillId="4" borderId="28" xfId="0" applyFont="1" applyFill="1" applyBorder="1" applyAlignment="1">
      <alignment horizontal="center" vertical="center" wrapText="1"/>
    </xf>
    <xf numFmtId="0" fontId="0" fillId="0" borderId="24"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GRAFICA!$D$9:$D$16</c:f>
              <c:strCache>
                <c:ptCount val="8"/>
                <c:pt idx="0">
                  <c:v>Total, de Áreas con POA en Nivel Central</c:v>
                </c:pt>
                <c:pt idx="1">
                  <c:v>Reporto </c:v>
                </c:pt>
                <c:pt idx="2">
                  <c:v>No reporto</c:v>
                </c:pt>
                <c:pt idx="3">
                  <c:v>Reporto mal</c:v>
                </c:pt>
                <c:pt idx="4">
                  <c:v>Áreas que por 1 actividad no cumplieron debido a la calamidad pública</c:v>
                </c:pt>
                <c:pt idx="5">
                  <c:v>Área que 1 actividad no cumplió debido a cambios en el PD</c:v>
                </c:pt>
                <c:pt idx="6">
                  <c:v>Área que 1 actividad no cumplió por un factor externo</c:v>
                </c:pt>
                <c:pt idx="7">
                  <c:v>Área que 1 actividad no cumplió no explicó la razón</c:v>
                </c:pt>
              </c:strCache>
            </c:strRef>
          </c:cat>
          <c:val>
            <c:numRef>
              <c:f>GRAFICA!$E$9:$E$16</c:f>
              <c:numCache>
                <c:formatCode>General</c:formatCode>
                <c:ptCount val="8"/>
                <c:pt idx="0">
                  <c:v>33</c:v>
                </c:pt>
                <c:pt idx="1">
                  <c:v>32</c:v>
                </c:pt>
                <c:pt idx="2">
                  <c:v>1</c:v>
                </c:pt>
                <c:pt idx="3">
                  <c:v>4</c:v>
                </c:pt>
                <c:pt idx="4">
                  <c:v>4</c:v>
                </c:pt>
                <c:pt idx="5">
                  <c:v>1</c:v>
                </c:pt>
                <c:pt idx="6">
                  <c:v>1</c:v>
                </c:pt>
                <c:pt idx="7">
                  <c:v>1</c:v>
                </c:pt>
              </c:numCache>
            </c:numRef>
          </c:val>
          <c:extLst>
            <c:ext xmlns:c16="http://schemas.microsoft.com/office/drawing/2014/chart" uri="{C3380CC4-5D6E-409C-BE32-E72D297353CC}">
              <c16:uniqueId val="{00000000-80C2-4D6F-A7D7-B19AC63FEA3B}"/>
            </c:ext>
          </c:extLst>
        </c:ser>
        <c:dLbls>
          <c:dLblPos val="outEnd"/>
          <c:showLegendKey val="0"/>
          <c:showVal val="1"/>
          <c:showCatName val="0"/>
          <c:showSerName val="0"/>
          <c:showPercent val="0"/>
          <c:showBubbleSize val="0"/>
        </c:dLbls>
        <c:gapWidth val="115"/>
        <c:axId val="358279904"/>
        <c:axId val="358279576"/>
      </c:barChart>
      <c:catAx>
        <c:axId val="358279904"/>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ES"/>
          </a:p>
        </c:txPr>
        <c:crossAx val="358279576"/>
        <c:crosses val="autoZero"/>
        <c:auto val="1"/>
        <c:lblAlgn val="ctr"/>
        <c:lblOffset val="100"/>
        <c:noMultiLvlLbl val="0"/>
      </c:catAx>
      <c:valAx>
        <c:axId val="358279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58279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627061</xdr:colOff>
      <xdr:row>8</xdr:row>
      <xdr:rowOff>31750</xdr:rowOff>
    </xdr:from>
    <xdr:to>
      <xdr:col>14</xdr:col>
      <xdr:colOff>119062</xdr:colOff>
      <xdr:row>28</xdr:row>
      <xdr:rowOff>31750</xdr:rowOff>
    </xdr:to>
    <xdr:graphicFrame macro="">
      <xdr:nvGraphicFramePr>
        <xdr:cNvPr id="3" name="Gráfico 2">
          <a:extLst>
            <a:ext uri="{FF2B5EF4-FFF2-40B4-BE49-F238E27FC236}">
              <a16:creationId xmlns:a16="http://schemas.microsoft.com/office/drawing/2014/main" id="{B5DFC443-FF8E-44C0-A837-41ACC8A89D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1166812</xdr:colOff>
      <xdr:row>0</xdr:row>
      <xdr:rowOff>1</xdr:rowOff>
    </xdr:from>
    <xdr:to>
      <xdr:col>27</xdr:col>
      <xdr:colOff>2285999</xdr:colOff>
      <xdr:row>1</xdr:row>
      <xdr:rowOff>1082075</xdr:rowOff>
    </xdr:to>
    <xdr:pic>
      <xdr:nvPicPr>
        <xdr:cNvPr id="2" name="Imagen 1">
          <a:extLst>
            <a:ext uri="{FF2B5EF4-FFF2-40B4-BE49-F238E27FC236}">
              <a16:creationId xmlns:a16="http://schemas.microsoft.com/office/drawing/2014/main" id="{48B719BD-4105-417A-A888-9908D1EB4CC6}"/>
            </a:ext>
          </a:extLst>
        </xdr:cNvPr>
        <xdr:cNvPicPr>
          <a:picLocks noChangeAspect="1"/>
        </xdr:cNvPicPr>
      </xdr:nvPicPr>
      <xdr:blipFill rotWithShape="1">
        <a:blip xmlns:r="http://schemas.openxmlformats.org/officeDocument/2006/relationships" r:embed="rId1"/>
        <a:srcRect t="9186" b="22339"/>
        <a:stretch/>
      </xdr:blipFill>
      <xdr:spPr>
        <a:xfrm>
          <a:off x="37909500" y="1"/>
          <a:ext cx="5715000" cy="22012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L38"/>
  <sheetViews>
    <sheetView topLeftCell="A4" workbookViewId="0">
      <selection activeCell="E14" sqref="E14"/>
    </sheetView>
  </sheetViews>
  <sheetFormatPr baseColWidth="10" defaultRowHeight="12.75"/>
  <cols>
    <col min="4" max="4" width="33.42578125" style="11" customWidth="1"/>
    <col min="5" max="5" width="34" customWidth="1"/>
    <col min="6" max="6" width="12.5703125" style="1" customWidth="1"/>
    <col min="7" max="7" width="13.85546875" customWidth="1"/>
    <col min="9" max="9" width="28.7109375" customWidth="1"/>
  </cols>
  <sheetData>
    <row r="4" spans="4:12" ht="13.5" thickBot="1"/>
    <row r="5" spans="4:12" ht="26.25" thickBot="1">
      <c r="D5" s="63" t="s">
        <v>1311</v>
      </c>
      <c r="E5" s="28" t="s">
        <v>1315</v>
      </c>
      <c r="F5" s="27" t="s">
        <v>1314</v>
      </c>
      <c r="G5" s="27" t="s">
        <v>1312</v>
      </c>
      <c r="H5" s="27" t="s">
        <v>1313</v>
      </c>
      <c r="I5" s="32" t="s">
        <v>1316</v>
      </c>
    </row>
    <row r="6" spans="4:12">
      <c r="D6" s="64" t="s">
        <v>1306</v>
      </c>
      <c r="E6" s="41" t="s">
        <v>191</v>
      </c>
      <c r="F6" s="22">
        <v>12</v>
      </c>
      <c r="G6" s="23">
        <v>23</v>
      </c>
      <c r="H6" s="31">
        <v>22.75</v>
      </c>
      <c r="I6" s="42"/>
      <c r="J6" s="1"/>
    </row>
    <row r="7" spans="4:12">
      <c r="D7" s="65" t="s">
        <v>1306</v>
      </c>
      <c r="E7" s="43" t="s">
        <v>101</v>
      </c>
      <c r="F7" s="18">
        <v>9</v>
      </c>
      <c r="G7" s="19">
        <v>17.5</v>
      </c>
      <c r="H7" s="29">
        <v>17.5</v>
      </c>
      <c r="I7" s="44"/>
      <c r="J7" s="1"/>
    </row>
    <row r="8" spans="4:12">
      <c r="D8" s="65" t="s">
        <v>1306</v>
      </c>
      <c r="E8" s="43" t="s">
        <v>149</v>
      </c>
      <c r="F8" s="18">
        <v>8</v>
      </c>
      <c r="G8" s="19">
        <v>25</v>
      </c>
      <c r="H8" s="29">
        <v>25</v>
      </c>
      <c r="I8" s="44"/>
      <c r="J8" s="1"/>
    </row>
    <row r="9" spans="4:12">
      <c r="D9" s="65" t="s">
        <v>1306</v>
      </c>
      <c r="E9" s="43" t="s">
        <v>81</v>
      </c>
      <c r="F9" s="18">
        <v>5</v>
      </c>
      <c r="G9" s="19">
        <v>22.002688172043008</v>
      </c>
      <c r="H9" s="29">
        <v>22.002688172043008</v>
      </c>
      <c r="I9" s="44"/>
      <c r="J9" s="1"/>
    </row>
    <row r="10" spans="4:12" ht="13.5" thickBot="1">
      <c r="D10" s="66" t="s">
        <v>1306</v>
      </c>
      <c r="E10" s="45" t="s">
        <v>21</v>
      </c>
      <c r="F10" s="24">
        <v>11</v>
      </c>
      <c r="G10" s="25">
        <v>27.5</v>
      </c>
      <c r="H10" s="30">
        <v>27.5</v>
      </c>
      <c r="I10" s="46"/>
      <c r="J10" s="1"/>
    </row>
    <row r="11" spans="4:12" s="1" customFormat="1" ht="25.5">
      <c r="D11" s="67" t="s">
        <v>1307</v>
      </c>
      <c r="E11" s="62" t="s">
        <v>356</v>
      </c>
      <c r="F11" s="22">
        <v>9</v>
      </c>
      <c r="G11" s="23">
        <v>10.222222222222221</v>
      </c>
      <c r="H11" s="31">
        <v>12.90611279972982</v>
      </c>
      <c r="I11" s="47" t="s">
        <v>1317</v>
      </c>
    </row>
    <row r="12" spans="4:12" s="1" customFormat="1" ht="25.5">
      <c r="D12" s="68" t="s">
        <v>1307</v>
      </c>
      <c r="E12" s="61" t="s">
        <v>314</v>
      </c>
      <c r="F12" s="18">
        <v>7</v>
      </c>
      <c r="G12" s="19">
        <v>25</v>
      </c>
      <c r="H12" s="29">
        <v>25</v>
      </c>
      <c r="I12" s="48"/>
    </row>
    <row r="13" spans="4:12" s="1" customFormat="1" ht="25.5">
      <c r="D13" s="68" t="s">
        <v>1307</v>
      </c>
      <c r="E13" s="61" t="s">
        <v>342</v>
      </c>
      <c r="F13" s="18">
        <v>3</v>
      </c>
      <c r="G13" s="19">
        <v>31.80952380952381</v>
      </c>
      <c r="H13" s="29">
        <v>31.80952380952381</v>
      </c>
      <c r="I13" s="48"/>
    </row>
    <row r="14" spans="4:12" s="1" customFormat="1" ht="25.5">
      <c r="D14" s="68" t="s">
        <v>1307</v>
      </c>
      <c r="E14" s="61" t="s">
        <v>402</v>
      </c>
      <c r="F14" s="18">
        <v>5</v>
      </c>
      <c r="G14" s="19">
        <v>18.095238095238095</v>
      </c>
      <c r="H14" s="37">
        <v>13.107769423558896</v>
      </c>
      <c r="I14" s="49" t="s">
        <v>1296</v>
      </c>
    </row>
    <row r="15" spans="4:12" s="1" customFormat="1" ht="26.25" thickBot="1">
      <c r="D15" s="69" t="s">
        <v>1307</v>
      </c>
      <c r="E15" s="60" t="s">
        <v>260</v>
      </c>
      <c r="F15" s="24">
        <v>9</v>
      </c>
      <c r="G15" s="25">
        <v>25</v>
      </c>
      <c r="H15" s="30">
        <v>25</v>
      </c>
      <c r="I15" s="50"/>
    </row>
    <row r="16" spans="4:12" s="1" customFormat="1" ht="25.5">
      <c r="D16" s="67" t="s">
        <v>1308</v>
      </c>
      <c r="E16" s="62" t="s">
        <v>564</v>
      </c>
      <c r="F16" s="22">
        <v>5</v>
      </c>
      <c r="G16" s="23">
        <v>13.75</v>
      </c>
      <c r="H16" s="31">
        <v>7.5</v>
      </c>
      <c r="I16" s="47" t="s">
        <v>1317</v>
      </c>
      <c r="K16"/>
      <c r="L16"/>
    </row>
    <row r="17" spans="4:10" ht="25.5">
      <c r="D17" s="68" t="s">
        <v>1308</v>
      </c>
      <c r="E17" s="61" t="s">
        <v>530</v>
      </c>
      <c r="F17" s="18">
        <v>10</v>
      </c>
      <c r="G17" s="19">
        <v>7.5</v>
      </c>
      <c r="H17" s="29">
        <v>7.5</v>
      </c>
      <c r="I17" s="48"/>
      <c r="J17" s="13"/>
    </row>
    <row r="18" spans="4:10" ht="38.25">
      <c r="D18" s="68" t="s">
        <v>1308</v>
      </c>
      <c r="E18" s="61" t="s">
        <v>431</v>
      </c>
      <c r="F18" s="18">
        <v>16</v>
      </c>
      <c r="G18" s="19">
        <v>18.985294117647058</v>
      </c>
      <c r="H18" s="29">
        <v>18.402481617647059</v>
      </c>
      <c r="I18" s="51" t="s">
        <v>1298</v>
      </c>
    </row>
    <row r="19" spans="4:10" ht="25.5">
      <c r="D19" s="68" t="s">
        <v>1308</v>
      </c>
      <c r="E19" s="61" t="s">
        <v>667</v>
      </c>
      <c r="F19" s="18">
        <v>7</v>
      </c>
      <c r="G19" s="19">
        <v>18.75</v>
      </c>
      <c r="H19" s="29">
        <v>18.75</v>
      </c>
      <c r="I19" s="48"/>
      <c r="J19" s="1"/>
    </row>
    <row r="20" spans="4:10" ht="25.5">
      <c r="D20" s="68" t="s">
        <v>1308</v>
      </c>
      <c r="E20" s="61" t="s">
        <v>609</v>
      </c>
      <c r="F20" s="18">
        <v>10</v>
      </c>
      <c r="G20" s="19">
        <v>5</v>
      </c>
      <c r="H20" s="29">
        <v>5</v>
      </c>
      <c r="I20" s="48"/>
      <c r="J20" s="1"/>
    </row>
    <row r="21" spans="4:10" ht="26.25" thickBot="1">
      <c r="D21" s="69" t="s">
        <v>1308</v>
      </c>
      <c r="E21" s="60" t="s">
        <v>591</v>
      </c>
      <c r="F21" s="24">
        <v>4</v>
      </c>
      <c r="G21" s="25">
        <v>25</v>
      </c>
      <c r="H21" s="30">
        <v>24.774436090225564</v>
      </c>
      <c r="I21" s="50"/>
      <c r="J21" s="1"/>
    </row>
    <row r="22" spans="4:10" ht="25.5">
      <c r="D22" s="67" t="s">
        <v>1309</v>
      </c>
      <c r="E22" s="62" t="s">
        <v>739</v>
      </c>
      <c r="F22" s="22">
        <v>10</v>
      </c>
      <c r="G22" s="23">
        <v>16.25</v>
      </c>
      <c r="H22" s="36">
        <v>0.29634908634225954</v>
      </c>
      <c r="I22" s="52" t="s">
        <v>1296</v>
      </c>
    </row>
    <row r="23" spans="4:10" ht="38.25">
      <c r="D23" s="68" t="s">
        <v>1309</v>
      </c>
      <c r="E23" s="43" t="s">
        <v>701</v>
      </c>
      <c r="F23" s="18">
        <v>6</v>
      </c>
      <c r="G23" s="19">
        <v>26.25</v>
      </c>
      <c r="H23" s="29">
        <v>21.631067961165048</v>
      </c>
      <c r="I23" s="51" t="s">
        <v>1297</v>
      </c>
    </row>
    <row r="24" spans="4:10" ht="25.5">
      <c r="D24" s="68" t="s">
        <v>1309</v>
      </c>
      <c r="E24" s="61" t="s">
        <v>783</v>
      </c>
      <c r="F24" s="18">
        <v>8</v>
      </c>
      <c r="G24" s="19">
        <v>27.75</v>
      </c>
      <c r="H24" s="29">
        <v>26.95</v>
      </c>
      <c r="I24" s="51" t="s">
        <v>1317</v>
      </c>
    </row>
    <row r="25" spans="4:10" ht="26.25" thickBot="1">
      <c r="D25" s="70" t="s">
        <v>1309</v>
      </c>
      <c r="E25" s="53" t="s">
        <v>831</v>
      </c>
      <c r="F25" s="33">
        <v>8</v>
      </c>
      <c r="G25" s="34">
        <v>20.941160970316982</v>
      </c>
      <c r="H25" s="35">
        <v>20.259342788498799</v>
      </c>
      <c r="I25" s="54" t="s">
        <v>1317</v>
      </c>
    </row>
    <row r="26" spans="4:10" ht="25.5">
      <c r="D26" s="67" t="s">
        <v>1310</v>
      </c>
      <c r="E26" s="41" t="s">
        <v>1026</v>
      </c>
      <c r="F26" s="22">
        <v>3</v>
      </c>
      <c r="G26" s="23">
        <v>10</v>
      </c>
      <c r="H26" s="39">
        <v>10</v>
      </c>
      <c r="I26" s="55"/>
      <c r="J26" s="1"/>
    </row>
    <row r="27" spans="4:10" ht="25.5">
      <c r="D27" s="68" t="s">
        <v>1310</v>
      </c>
      <c r="E27" s="43" t="s">
        <v>1083</v>
      </c>
      <c r="F27" s="18">
        <v>9</v>
      </c>
      <c r="G27" s="19">
        <v>25</v>
      </c>
      <c r="H27" s="38" t="e">
        <v>#DIV/0!</v>
      </c>
      <c r="I27" s="49" t="s">
        <v>1296</v>
      </c>
    </row>
    <row r="28" spans="4:10" ht="25.5">
      <c r="D28" s="68" t="s">
        <v>1310</v>
      </c>
      <c r="E28" s="43" t="s">
        <v>870</v>
      </c>
      <c r="F28" s="18">
        <v>7</v>
      </c>
      <c r="G28" s="19">
        <v>22.5</v>
      </c>
      <c r="H28" s="20">
        <v>22.5</v>
      </c>
      <c r="I28" s="48"/>
    </row>
    <row r="29" spans="4:10" ht="25.5">
      <c r="D29" s="71" t="s">
        <v>1310</v>
      </c>
      <c r="E29" s="56" t="s">
        <v>1191</v>
      </c>
      <c r="F29" s="26">
        <v>5</v>
      </c>
      <c r="G29" s="21">
        <v>18.75</v>
      </c>
      <c r="H29" s="21" t="e">
        <v>#DIV/0!</v>
      </c>
      <c r="I29" s="57" t="s">
        <v>1295</v>
      </c>
    </row>
    <row r="30" spans="4:10" ht="25.5">
      <c r="D30" s="68" t="s">
        <v>1310</v>
      </c>
      <c r="E30" s="43" t="s">
        <v>1143</v>
      </c>
      <c r="F30" s="18">
        <v>8</v>
      </c>
      <c r="G30" s="19">
        <v>25</v>
      </c>
      <c r="H30" s="38">
        <v>10.436968738531544</v>
      </c>
      <c r="I30" s="58" t="s">
        <v>1296</v>
      </c>
    </row>
    <row r="31" spans="4:10" ht="25.5">
      <c r="D31" s="68" t="s">
        <v>1310</v>
      </c>
      <c r="E31" s="43" t="s">
        <v>1035</v>
      </c>
      <c r="F31" s="18">
        <v>7</v>
      </c>
      <c r="G31" s="19">
        <v>25</v>
      </c>
      <c r="H31" s="20">
        <v>25</v>
      </c>
      <c r="I31" s="48"/>
      <c r="J31" s="1"/>
    </row>
    <row r="32" spans="4:10" ht="25.5">
      <c r="D32" s="68" t="s">
        <v>1310</v>
      </c>
      <c r="E32" s="43" t="s">
        <v>1058</v>
      </c>
      <c r="F32" s="18">
        <v>6</v>
      </c>
      <c r="G32" s="19">
        <v>25</v>
      </c>
      <c r="H32" s="20">
        <v>25</v>
      </c>
      <c r="I32" s="48"/>
      <c r="J32" s="1"/>
    </row>
    <row r="33" spans="4:10" ht="25.5">
      <c r="D33" s="68" t="s">
        <v>1310</v>
      </c>
      <c r="E33" s="43" t="s">
        <v>932</v>
      </c>
      <c r="F33" s="18">
        <v>7</v>
      </c>
      <c r="G33" s="19">
        <v>25</v>
      </c>
      <c r="H33" s="20">
        <v>25</v>
      </c>
      <c r="I33" s="48"/>
      <c r="J33" s="1"/>
    </row>
    <row r="34" spans="4:10" ht="25.5">
      <c r="D34" s="68" t="s">
        <v>1310</v>
      </c>
      <c r="E34" s="43" t="s">
        <v>975</v>
      </c>
      <c r="F34" s="18">
        <v>10</v>
      </c>
      <c r="G34" s="19">
        <v>34.833333333333329</v>
      </c>
      <c r="H34" s="20">
        <v>34.833333333333329</v>
      </c>
      <c r="I34" s="48"/>
      <c r="J34" s="1"/>
    </row>
    <row r="35" spans="4:10" ht="25.5">
      <c r="D35" s="68" t="s">
        <v>1310</v>
      </c>
      <c r="E35" s="43" t="s">
        <v>907</v>
      </c>
      <c r="F35" s="18">
        <v>4</v>
      </c>
      <c r="G35" s="19">
        <v>25</v>
      </c>
      <c r="H35" s="20">
        <v>25</v>
      </c>
      <c r="I35" s="48"/>
      <c r="J35" s="1"/>
    </row>
    <row r="36" spans="4:10" ht="25.5">
      <c r="D36" s="68" t="s">
        <v>1310</v>
      </c>
      <c r="E36" s="43" t="s">
        <v>1201</v>
      </c>
      <c r="F36" s="18">
        <v>10</v>
      </c>
      <c r="G36" s="19">
        <v>22</v>
      </c>
      <c r="H36" s="20">
        <v>20.5</v>
      </c>
      <c r="I36" s="51" t="s">
        <v>1299</v>
      </c>
    </row>
    <row r="37" spans="4:10" ht="25.5">
      <c r="D37" s="68" t="s">
        <v>1310</v>
      </c>
      <c r="E37" s="43" t="s">
        <v>1124</v>
      </c>
      <c r="F37" s="18">
        <v>3</v>
      </c>
      <c r="G37" s="19">
        <v>25</v>
      </c>
      <c r="H37" s="20">
        <v>25</v>
      </c>
      <c r="I37" s="44"/>
    </row>
    <row r="38" spans="4:10" ht="26.25" thickBot="1">
      <c r="D38" s="69" t="s">
        <v>1310</v>
      </c>
      <c r="E38" s="45" t="s">
        <v>1244</v>
      </c>
      <c r="F38" s="24">
        <v>11</v>
      </c>
      <c r="G38" s="25">
        <v>26.25</v>
      </c>
      <c r="H38" s="40">
        <v>21.160714285714285</v>
      </c>
      <c r="I38" s="5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E38"/>
  <sheetViews>
    <sheetView topLeftCell="B9" zoomScale="120" zoomScaleNormal="120" workbookViewId="0">
      <selection activeCell="G34" sqref="F34:G37"/>
    </sheetView>
  </sheetViews>
  <sheetFormatPr baseColWidth="10" defaultRowHeight="12.75"/>
  <cols>
    <col min="4" max="4" width="33" customWidth="1"/>
  </cols>
  <sheetData>
    <row r="9" spans="4:5">
      <c r="D9" s="14" t="s">
        <v>1302</v>
      </c>
      <c r="E9" s="1">
        <v>33</v>
      </c>
    </row>
    <row r="10" spans="4:5">
      <c r="D10" s="14" t="s">
        <v>1300</v>
      </c>
      <c r="E10" s="1">
        <v>32</v>
      </c>
    </row>
    <row r="11" spans="4:5">
      <c r="D11" s="13" t="s">
        <v>1295</v>
      </c>
      <c r="E11" s="1">
        <v>1</v>
      </c>
    </row>
    <row r="12" spans="4:5">
      <c r="D12" s="13" t="s">
        <v>1296</v>
      </c>
      <c r="E12" s="1">
        <v>4</v>
      </c>
    </row>
    <row r="13" spans="4:5">
      <c r="D13" s="14" t="s">
        <v>1301</v>
      </c>
      <c r="E13" s="1">
        <v>4</v>
      </c>
    </row>
    <row r="14" spans="4:5">
      <c r="D14" s="14" t="s">
        <v>1303</v>
      </c>
      <c r="E14" s="1">
        <v>1</v>
      </c>
    </row>
    <row r="15" spans="4:5">
      <c r="D15" s="14" t="s">
        <v>1305</v>
      </c>
      <c r="E15" s="1">
        <v>1</v>
      </c>
    </row>
    <row r="16" spans="4:5">
      <c r="D16" s="14" t="s">
        <v>1304</v>
      </c>
      <c r="E16" s="1">
        <v>1</v>
      </c>
    </row>
    <row r="31" spans="3:4">
      <c r="C31" s="13"/>
    </row>
    <row r="32" spans="3:4">
      <c r="C32" s="13"/>
      <c r="D32" s="1"/>
    </row>
    <row r="33" spans="3:4">
      <c r="C33" s="13"/>
      <c r="D33" s="1"/>
    </row>
    <row r="34" spans="3:4">
      <c r="C34" s="13"/>
      <c r="D34" s="1"/>
    </row>
    <row r="35" spans="3:4">
      <c r="C35" s="13"/>
      <c r="D35" s="1"/>
    </row>
    <row r="36" spans="3:4">
      <c r="C36" s="13"/>
      <c r="D36" s="1"/>
    </row>
    <row r="37" spans="3:4">
      <c r="C37" s="13"/>
      <c r="D37" s="1"/>
    </row>
    <row r="38" spans="3:4">
      <c r="C38" s="13"/>
      <c r="D38" s="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N258"/>
  <sheetViews>
    <sheetView showGridLines="0" tabSelected="1" zoomScale="50" zoomScaleNormal="50" workbookViewId="0">
      <pane ySplit="5" topLeftCell="A6" activePane="bottomLeft" state="frozen"/>
      <selection activeCell="A5" sqref="A5"/>
      <selection pane="bottomLeft" activeCell="A6" sqref="A6"/>
    </sheetView>
  </sheetViews>
  <sheetFormatPr baseColWidth="10" defaultColWidth="0" defaultRowHeight="88.5" customHeight="1" zeroHeight="1"/>
  <cols>
    <col min="1" max="1" width="34.7109375" style="17" customWidth="1"/>
    <col min="2" max="2" width="66.5703125" style="11" customWidth="1"/>
    <col min="3" max="4" width="68.140625" style="11" customWidth="1"/>
    <col min="5" max="5" width="11.5703125" style="10" customWidth="1"/>
    <col min="6" max="7" width="17" style="10" customWidth="1"/>
    <col min="8" max="12" width="11.5703125" style="10" customWidth="1"/>
    <col min="13" max="13" width="24.5703125" style="10" customWidth="1"/>
    <col min="14" max="14" width="14.42578125" style="10" customWidth="1"/>
    <col min="15" max="15" width="24.5703125" style="10" customWidth="1"/>
    <col min="16" max="19" width="13.28515625" hidden="1" customWidth="1"/>
    <col min="20" max="20" width="19.140625" hidden="1" customWidth="1"/>
    <col min="21" max="23" width="13.28515625" hidden="1" customWidth="1"/>
    <col min="24" max="24" width="24.5703125" style="10" customWidth="1"/>
    <col min="25" max="25" width="68.85546875" customWidth="1"/>
    <col min="26" max="26" width="68.85546875" style="72" customWidth="1"/>
    <col min="27" max="28" width="68.85546875" customWidth="1"/>
    <col min="29" max="29" width="0.85546875" customWidth="1"/>
    <col min="30" max="248" width="24.5703125" hidden="1"/>
    <col min="249" max="16384" width="9.140625" hidden="1"/>
  </cols>
  <sheetData>
    <row r="1" spans="1:28" s="1" customFormat="1" ht="88.5" customHeight="1">
      <c r="A1" s="112" t="s">
        <v>1335</v>
      </c>
      <c r="B1" s="113"/>
      <c r="C1" s="113"/>
      <c r="D1" s="113"/>
      <c r="E1" s="113"/>
      <c r="F1" s="113"/>
      <c r="G1" s="113"/>
      <c r="H1" s="113"/>
      <c r="I1" s="113"/>
      <c r="J1" s="113"/>
      <c r="K1" s="113"/>
      <c r="L1" s="113"/>
      <c r="M1" s="113"/>
      <c r="N1" s="113"/>
      <c r="O1" s="113"/>
      <c r="P1" s="113"/>
      <c r="Q1" s="113"/>
      <c r="R1" s="113"/>
      <c r="S1" s="113"/>
      <c r="T1" s="113"/>
      <c r="U1" s="113"/>
      <c r="V1" s="113"/>
      <c r="W1" s="113"/>
      <c r="X1" s="113"/>
      <c r="Y1" s="113"/>
      <c r="Z1" s="114"/>
      <c r="AA1" s="94"/>
      <c r="AB1" s="95"/>
    </row>
    <row r="2" spans="1:28" s="1" customFormat="1" ht="88.5" customHeight="1" thickBot="1">
      <c r="A2" s="115"/>
      <c r="B2" s="116"/>
      <c r="C2" s="116"/>
      <c r="D2" s="116"/>
      <c r="E2" s="116"/>
      <c r="F2" s="116"/>
      <c r="G2" s="116"/>
      <c r="H2" s="116"/>
      <c r="I2" s="116"/>
      <c r="J2" s="116"/>
      <c r="K2" s="116"/>
      <c r="L2" s="116"/>
      <c r="M2" s="116"/>
      <c r="N2" s="116"/>
      <c r="O2" s="116"/>
      <c r="P2" s="116"/>
      <c r="Q2" s="116"/>
      <c r="R2" s="116"/>
      <c r="S2" s="116"/>
      <c r="T2" s="116"/>
      <c r="U2" s="116"/>
      <c r="V2" s="116"/>
      <c r="W2" s="116"/>
      <c r="X2" s="116"/>
      <c r="Y2" s="116"/>
      <c r="Z2" s="117"/>
      <c r="AA2" s="96"/>
      <c r="AB2" s="97"/>
    </row>
    <row r="3" spans="1:28" s="1" customFormat="1" ht="15.75" customHeight="1" thickBot="1">
      <c r="A3" s="98"/>
      <c r="B3" s="99"/>
      <c r="C3" s="99"/>
      <c r="D3" s="99"/>
      <c r="E3" s="99"/>
      <c r="F3" s="99"/>
      <c r="G3" s="99"/>
      <c r="H3" s="99"/>
      <c r="I3" s="99"/>
      <c r="J3" s="99"/>
      <c r="K3" s="99"/>
      <c r="L3" s="99"/>
      <c r="M3" s="99"/>
      <c r="N3" s="99"/>
      <c r="O3" s="99"/>
      <c r="P3" s="99"/>
      <c r="Q3" s="99"/>
      <c r="R3" s="99"/>
      <c r="S3" s="99"/>
      <c r="T3" s="99"/>
      <c r="U3" s="99"/>
      <c r="V3" s="99"/>
      <c r="W3" s="99"/>
      <c r="X3" s="99"/>
      <c r="Y3" s="99"/>
      <c r="Z3" s="99"/>
      <c r="AA3" s="99"/>
      <c r="AB3" s="100"/>
    </row>
    <row r="4" spans="1:28" ht="36" customHeight="1" thickBot="1">
      <c r="A4" s="16"/>
      <c r="B4" s="8"/>
      <c r="C4" s="8"/>
      <c r="E4" s="9"/>
      <c r="F4" s="9"/>
      <c r="G4" s="101" t="s">
        <v>0</v>
      </c>
      <c r="H4" s="103"/>
      <c r="I4" s="101" t="s">
        <v>1</v>
      </c>
      <c r="J4" s="102"/>
      <c r="K4" s="102"/>
      <c r="L4" s="103"/>
      <c r="M4" s="118" t="s">
        <v>16</v>
      </c>
      <c r="N4" s="104" t="s">
        <v>2</v>
      </c>
      <c r="O4" s="105"/>
      <c r="P4" s="106" t="s">
        <v>1293</v>
      </c>
      <c r="Q4" s="107"/>
      <c r="R4" s="107"/>
      <c r="S4" s="108"/>
      <c r="T4" s="109" t="s">
        <v>1318</v>
      </c>
      <c r="U4" s="110"/>
      <c r="V4" s="110"/>
      <c r="W4" s="111"/>
      <c r="X4" s="93" t="s">
        <v>3</v>
      </c>
      <c r="Y4" s="93"/>
      <c r="Z4" s="93"/>
      <c r="AA4" s="93"/>
      <c r="AB4" s="93"/>
    </row>
    <row r="5" spans="1:28" s="10" customFormat="1" ht="38.25" customHeight="1" thickBot="1">
      <c r="A5" s="15" t="s">
        <v>1311</v>
      </c>
      <c r="B5" s="5" t="s">
        <v>5</v>
      </c>
      <c r="C5" s="6" t="s">
        <v>6</v>
      </c>
      <c r="D5" s="2" t="s">
        <v>7</v>
      </c>
      <c r="E5" s="6" t="s">
        <v>8</v>
      </c>
      <c r="F5" s="2" t="s">
        <v>9</v>
      </c>
      <c r="G5" s="2" t="s">
        <v>10</v>
      </c>
      <c r="H5" s="2" t="s">
        <v>11</v>
      </c>
      <c r="I5" s="2" t="s">
        <v>12</v>
      </c>
      <c r="J5" s="2" t="s">
        <v>13</v>
      </c>
      <c r="K5" s="2" t="s">
        <v>14</v>
      </c>
      <c r="L5" s="2" t="s">
        <v>15</v>
      </c>
      <c r="M5" s="119"/>
      <c r="N5" s="3" t="s">
        <v>12</v>
      </c>
      <c r="O5" s="74" t="s">
        <v>4</v>
      </c>
      <c r="P5" s="4" t="s">
        <v>1327</v>
      </c>
      <c r="Q5" s="4" t="s">
        <v>1328</v>
      </c>
      <c r="R5" s="4" t="s">
        <v>1329</v>
      </c>
      <c r="S5" s="4" t="s">
        <v>1330</v>
      </c>
      <c r="T5" s="12" t="s">
        <v>1331</v>
      </c>
      <c r="U5" s="7" t="s">
        <v>1332</v>
      </c>
      <c r="V5" s="7" t="s">
        <v>1333</v>
      </c>
      <c r="W5" s="7" t="s">
        <v>1334</v>
      </c>
      <c r="X5" s="12" t="s">
        <v>1294</v>
      </c>
      <c r="Y5" s="3" t="s">
        <v>17</v>
      </c>
      <c r="Z5" s="3" t="s">
        <v>18</v>
      </c>
      <c r="AA5" s="3" t="s">
        <v>19</v>
      </c>
      <c r="AB5" s="3" t="s">
        <v>20</v>
      </c>
    </row>
    <row r="6" spans="1:28" ht="81.75" customHeight="1" thickBot="1">
      <c r="A6" s="73" t="s">
        <v>1306</v>
      </c>
      <c r="B6" s="76" t="s">
        <v>21</v>
      </c>
      <c r="C6" s="77" t="s">
        <v>22</v>
      </c>
      <c r="D6" s="76" t="s">
        <v>23</v>
      </c>
      <c r="E6" s="78">
        <v>8</v>
      </c>
      <c r="F6" s="79" t="s">
        <v>24</v>
      </c>
      <c r="G6" s="79" t="s">
        <v>25</v>
      </c>
      <c r="H6" s="79">
        <v>8</v>
      </c>
      <c r="I6" s="79">
        <v>2</v>
      </c>
      <c r="J6" s="79">
        <v>2</v>
      </c>
      <c r="K6" s="79">
        <v>2</v>
      </c>
      <c r="L6" s="79">
        <v>2</v>
      </c>
      <c r="M6" s="79" t="s">
        <v>26</v>
      </c>
      <c r="N6" s="79">
        <v>2</v>
      </c>
      <c r="O6" s="79"/>
      <c r="P6" s="79">
        <f>((I6/H6)*E6)</f>
        <v>2</v>
      </c>
      <c r="Q6" s="79">
        <f>((I6+J6)/H6)*E6</f>
        <v>4</v>
      </c>
      <c r="R6" s="79">
        <f>((I6+J6+K6)/H6)*E6</f>
        <v>6</v>
      </c>
      <c r="S6" s="79">
        <f>((I6+J6+K6+L6)/H6)*E6</f>
        <v>8</v>
      </c>
      <c r="T6" s="79">
        <f>+(N6/H6)*E6</f>
        <v>2</v>
      </c>
      <c r="U6" s="79"/>
      <c r="V6" s="79"/>
      <c r="W6" s="79"/>
      <c r="X6" s="80">
        <f>T6/S6</f>
        <v>0.25</v>
      </c>
      <c r="Y6" s="76" t="s">
        <v>28</v>
      </c>
      <c r="Z6" s="76" t="s">
        <v>29</v>
      </c>
      <c r="AA6" s="76" t="s">
        <v>30</v>
      </c>
      <c r="AB6" s="76" t="s">
        <v>30</v>
      </c>
    </row>
    <row r="7" spans="1:28" ht="96.75" customHeight="1" thickBot="1">
      <c r="A7" s="73" t="s">
        <v>1306</v>
      </c>
      <c r="B7" s="76" t="s">
        <v>21</v>
      </c>
      <c r="C7" s="77" t="s">
        <v>31</v>
      </c>
      <c r="D7" s="76" t="s">
        <v>32</v>
      </c>
      <c r="E7" s="78">
        <v>8</v>
      </c>
      <c r="F7" s="79" t="s">
        <v>24</v>
      </c>
      <c r="G7" s="79" t="s">
        <v>25</v>
      </c>
      <c r="H7" s="79">
        <v>4</v>
      </c>
      <c r="I7" s="79">
        <v>1</v>
      </c>
      <c r="J7" s="79">
        <v>1</v>
      </c>
      <c r="K7" s="79">
        <v>1</v>
      </c>
      <c r="L7" s="79">
        <v>1</v>
      </c>
      <c r="M7" s="79" t="s">
        <v>26</v>
      </c>
      <c r="N7" s="79">
        <v>1</v>
      </c>
      <c r="O7" s="79"/>
      <c r="P7" s="79">
        <f>((I7/H7)*E7)</f>
        <v>2</v>
      </c>
      <c r="Q7" s="79">
        <f>((I7+J7)/H7)*E7</f>
        <v>4</v>
      </c>
      <c r="R7" s="79">
        <f>((I7+J7+K7)/H7)*E7</f>
        <v>6</v>
      </c>
      <c r="S7" s="79">
        <f>((I7+J7+K7+L7)/H7)*E7</f>
        <v>8</v>
      </c>
      <c r="T7" s="79">
        <f>+(N7/H7)*E7</f>
        <v>2</v>
      </c>
      <c r="U7" s="79"/>
      <c r="V7" s="79"/>
      <c r="W7" s="79"/>
      <c r="X7" s="80">
        <f>T7/S7</f>
        <v>0.25</v>
      </c>
      <c r="Y7" s="76" t="s">
        <v>33</v>
      </c>
      <c r="Z7" s="76" t="s">
        <v>34</v>
      </c>
      <c r="AA7" s="76" t="s">
        <v>35</v>
      </c>
      <c r="AB7" s="76" t="s">
        <v>36</v>
      </c>
    </row>
    <row r="8" spans="1:28" ht="81.75" customHeight="1" thickBot="1">
      <c r="A8" s="73" t="s">
        <v>1306</v>
      </c>
      <c r="B8" s="76" t="s">
        <v>21</v>
      </c>
      <c r="C8" s="77" t="s">
        <v>22</v>
      </c>
      <c r="D8" s="76" t="s">
        <v>37</v>
      </c>
      <c r="E8" s="78">
        <v>10</v>
      </c>
      <c r="F8" s="79" t="s">
        <v>38</v>
      </c>
      <c r="G8" s="79" t="s">
        <v>39</v>
      </c>
      <c r="H8" s="79">
        <v>17</v>
      </c>
      <c r="I8" s="79">
        <v>17</v>
      </c>
      <c r="J8" s="79">
        <v>17</v>
      </c>
      <c r="K8" s="79">
        <v>17</v>
      </c>
      <c r="L8" s="79">
        <v>17</v>
      </c>
      <c r="M8" s="79" t="s">
        <v>26</v>
      </c>
      <c r="N8" s="79">
        <v>17</v>
      </c>
      <c r="O8" s="79"/>
      <c r="P8" s="79">
        <f>0.25*E8</f>
        <v>2.5</v>
      </c>
      <c r="Q8" s="79">
        <f>0.5*E8</f>
        <v>5</v>
      </c>
      <c r="R8" s="79">
        <f>0.75*E8</f>
        <v>7.5</v>
      </c>
      <c r="S8" s="79">
        <f>1*E8</f>
        <v>10</v>
      </c>
      <c r="T8" s="79">
        <f>(N8/H8)*E8*0.25</f>
        <v>2.5</v>
      </c>
      <c r="U8" s="79"/>
      <c r="V8" s="79"/>
      <c r="W8" s="79"/>
      <c r="X8" s="80">
        <f>T8/S8</f>
        <v>0.25</v>
      </c>
      <c r="Y8" s="76" t="s">
        <v>40</v>
      </c>
      <c r="Z8" s="76" t="s">
        <v>41</v>
      </c>
      <c r="AA8" s="76" t="s">
        <v>42</v>
      </c>
      <c r="AB8" s="76" t="s">
        <v>42</v>
      </c>
    </row>
    <row r="9" spans="1:28" ht="81.75" customHeight="1" thickBot="1">
      <c r="A9" s="73" t="s">
        <v>1306</v>
      </c>
      <c r="B9" s="76" t="s">
        <v>21</v>
      </c>
      <c r="C9" s="77" t="s">
        <v>22</v>
      </c>
      <c r="D9" s="76" t="s">
        <v>43</v>
      </c>
      <c r="E9" s="78">
        <v>11</v>
      </c>
      <c r="F9" s="79" t="s">
        <v>38</v>
      </c>
      <c r="G9" s="79" t="s">
        <v>25</v>
      </c>
      <c r="H9" s="79">
        <v>20</v>
      </c>
      <c r="I9" s="79">
        <v>20</v>
      </c>
      <c r="J9" s="79">
        <v>20</v>
      </c>
      <c r="K9" s="79">
        <v>20</v>
      </c>
      <c r="L9" s="79">
        <v>20</v>
      </c>
      <c r="M9" s="79" t="s">
        <v>26</v>
      </c>
      <c r="N9" s="79">
        <v>20</v>
      </c>
      <c r="O9" s="79"/>
      <c r="P9" s="79">
        <f>0.25*E9</f>
        <v>2.75</v>
      </c>
      <c r="Q9" s="79">
        <f>0.5*E9</f>
        <v>5.5</v>
      </c>
      <c r="R9" s="79">
        <f>0.75*E9</f>
        <v>8.25</v>
      </c>
      <c r="S9" s="79">
        <f>1*E9</f>
        <v>11</v>
      </c>
      <c r="T9" s="79">
        <f>(N9/H9)*E9*0.25</f>
        <v>2.75</v>
      </c>
      <c r="U9" s="79"/>
      <c r="V9" s="79"/>
      <c r="W9" s="79"/>
      <c r="X9" s="80">
        <f>T9/S9</f>
        <v>0.25</v>
      </c>
      <c r="Y9" s="76" t="s">
        <v>44</v>
      </c>
      <c r="Z9" s="76" t="s">
        <v>45</v>
      </c>
      <c r="AA9" s="76" t="s">
        <v>30</v>
      </c>
      <c r="AB9" s="76" t="s">
        <v>30</v>
      </c>
    </row>
    <row r="10" spans="1:28" ht="81.75" customHeight="1" thickBot="1">
      <c r="A10" s="73" t="s">
        <v>1306</v>
      </c>
      <c r="B10" s="76" t="s">
        <v>21</v>
      </c>
      <c r="C10" s="77" t="s">
        <v>22</v>
      </c>
      <c r="D10" s="76" t="s">
        <v>46</v>
      </c>
      <c r="E10" s="78">
        <v>6</v>
      </c>
      <c r="F10" s="79" t="s">
        <v>24</v>
      </c>
      <c r="G10" s="79" t="s">
        <v>47</v>
      </c>
      <c r="H10" s="79">
        <v>2</v>
      </c>
      <c r="I10" s="79">
        <v>1</v>
      </c>
      <c r="J10" s="79">
        <v>0</v>
      </c>
      <c r="K10" s="79">
        <v>1</v>
      </c>
      <c r="L10" s="79">
        <v>0</v>
      </c>
      <c r="M10" s="79" t="s">
        <v>48</v>
      </c>
      <c r="N10" s="79">
        <v>1</v>
      </c>
      <c r="O10" s="79"/>
      <c r="P10" s="79">
        <f>((I10/H10)*E10)</f>
        <v>3</v>
      </c>
      <c r="Q10" s="79">
        <f>((I10+J10)/H10)*E10</f>
        <v>3</v>
      </c>
      <c r="R10" s="79">
        <f>((I10+J10+K10)/H10)*E10</f>
        <v>6</v>
      </c>
      <c r="S10" s="79">
        <f>((I10+J10+K10+L10)/H10)*E10</f>
        <v>6</v>
      </c>
      <c r="T10" s="79">
        <f>+(N10/H10)*E10</f>
        <v>3</v>
      </c>
      <c r="U10" s="79"/>
      <c r="V10" s="79"/>
      <c r="W10" s="79"/>
      <c r="X10" s="80">
        <f t="shared" ref="X10:X11" si="0">T10/S10</f>
        <v>0.5</v>
      </c>
      <c r="Y10" s="76" t="s">
        <v>49</v>
      </c>
      <c r="Z10" s="76" t="s">
        <v>50</v>
      </c>
      <c r="AA10" s="76" t="s">
        <v>51</v>
      </c>
      <c r="AB10" s="76" t="s">
        <v>30</v>
      </c>
    </row>
    <row r="11" spans="1:28" ht="81.75" customHeight="1" thickBot="1">
      <c r="A11" s="73" t="s">
        <v>1306</v>
      </c>
      <c r="B11" s="76" t="s">
        <v>21</v>
      </c>
      <c r="C11" s="77" t="s">
        <v>22</v>
      </c>
      <c r="D11" s="76" t="s">
        <v>52</v>
      </c>
      <c r="E11" s="78">
        <v>8</v>
      </c>
      <c r="F11" s="79" t="s">
        <v>24</v>
      </c>
      <c r="G11" s="79" t="s">
        <v>53</v>
      </c>
      <c r="H11" s="79">
        <v>4</v>
      </c>
      <c r="I11" s="79">
        <v>1</v>
      </c>
      <c r="J11" s="79">
        <v>1</v>
      </c>
      <c r="K11" s="79">
        <v>1</v>
      </c>
      <c r="L11" s="79">
        <v>1</v>
      </c>
      <c r="M11" s="79" t="s">
        <v>54</v>
      </c>
      <c r="N11" s="79">
        <v>1</v>
      </c>
      <c r="O11" s="79"/>
      <c r="P11" s="79">
        <f>((I11/H11)*E11)</f>
        <v>2</v>
      </c>
      <c r="Q11" s="79">
        <f>((I11+J11)/H11)*E11</f>
        <v>4</v>
      </c>
      <c r="R11" s="79">
        <f>((I11+J11+K11)/H11)*E11</f>
        <v>6</v>
      </c>
      <c r="S11" s="79">
        <f>((I11+J11+K11+L11)/H11)*E11</f>
        <v>8</v>
      </c>
      <c r="T11" s="79">
        <f>+(N11/H11)*E11</f>
        <v>2</v>
      </c>
      <c r="U11" s="79"/>
      <c r="V11" s="79"/>
      <c r="W11" s="79"/>
      <c r="X11" s="80">
        <f t="shared" si="0"/>
        <v>0.25</v>
      </c>
      <c r="Y11" s="76" t="s">
        <v>55</v>
      </c>
      <c r="Z11" s="76" t="s">
        <v>56</v>
      </c>
      <c r="AA11" s="76" t="s">
        <v>30</v>
      </c>
      <c r="AB11" s="76" t="s">
        <v>30</v>
      </c>
    </row>
    <row r="12" spans="1:28" ht="81.75" customHeight="1" thickBot="1">
      <c r="A12" s="73" t="s">
        <v>1306</v>
      </c>
      <c r="B12" s="81" t="s">
        <v>21</v>
      </c>
      <c r="C12" s="77" t="s">
        <v>22</v>
      </c>
      <c r="D12" s="81" t="s">
        <v>57</v>
      </c>
      <c r="E12" s="78">
        <v>9</v>
      </c>
      <c r="F12" s="79" t="s">
        <v>58</v>
      </c>
      <c r="G12" s="79" t="s">
        <v>59</v>
      </c>
      <c r="H12" s="79">
        <v>1</v>
      </c>
      <c r="I12" s="79">
        <v>1</v>
      </c>
      <c r="J12" s="79">
        <v>1</v>
      </c>
      <c r="K12" s="79">
        <v>1</v>
      </c>
      <c r="L12" s="79">
        <v>1</v>
      </c>
      <c r="M12" s="79" t="s">
        <v>54</v>
      </c>
      <c r="N12" s="79">
        <v>21</v>
      </c>
      <c r="O12" s="79">
        <v>21</v>
      </c>
      <c r="P12" s="79">
        <f>0.25*E12</f>
        <v>2.25</v>
      </c>
      <c r="Q12" s="79">
        <f>0.5*E12</f>
        <v>4.5</v>
      </c>
      <c r="R12" s="79">
        <f>0.75*E12</f>
        <v>6.75</v>
      </c>
      <c r="S12" s="79">
        <f>1*E12</f>
        <v>9</v>
      </c>
      <c r="T12" s="79">
        <f>(((N12/O12)*E12)*0.25)</f>
        <v>2.25</v>
      </c>
      <c r="U12" s="79"/>
      <c r="V12" s="79"/>
      <c r="W12" s="79"/>
      <c r="X12" s="80">
        <f>T12/S12</f>
        <v>0.25</v>
      </c>
      <c r="Y12" s="76" t="s">
        <v>60</v>
      </c>
      <c r="Z12" s="76" t="s">
        <v>61</v>
      </c>
      <c r="AA12" s="76" t="s">
        <v>62</v>
      </c>
      <c r="AB12" s="76" t="s">
        <v>63</v>
      </c>
    </row>
    <row r="13" spans="1:28" ht="81.75" customHeight="1" thickBot="1">
      <c r="A13" s="73" t="s">
        <v>1306</v>
      </c>
      <c r="B13" s="76" t="s">
        <v>21</v>
      </c>
      <c r="C13" s="77" t="s">
        <v>22</v>
      </c>
      <c r="D13" s="76" t="s">
        <v>64</v>
      </c>
      <c r="E13" s="78">
        <v>8</v>
      </c>
      <c r="F13" s="79" t="s">
        <v>24</v>
      </c>
      <c r="G13" s="79" t="s">
        <v>65</v>
      </c>
      <c r="H13" s="79">
        <v>5</v>
      </c>
      <c r="I13" s="79">
        <v>5</v>
      </c>
      <c r="J13" s="79">
        <v>0</v>
      </c>
      <c r="K13" s="79">
        <v>0</v>
      </c>
      <c r="L13" s="79">
        <v>0</v>
      </c>
      <c r="M13" s="79" t="s">
        <v>54</v>
      </c>
      <c r="N13" s="79">
        <v>5</v>
      </c>
      <c r="O13" s="79"/>
      <c r="P13" s="79">
        <f>((I13/H13)*E13)</f>
        <v>8</v>
      </c>
      <c r="Q13" s="79">
        <f>((I13+J13)/H13)*E13</f>
        <v>8</v>
      </c>
      <c r="R13" s="79">
        <f>((I13+J13+K13)/H13)*E13</f>
        <v>8</v>
      </c>
      <c r="S13" s="79">
        <f>((I13+J13+K13+L13)/H13)*E13</f>
        <v>8</v>
      </c>
      <c r="T13" s="79">
        <f>+(N13/H13)*E13</f>
        <v>8</v>
      </c>
      <c r="U13" s="79"/>
      <c r="V13" s="79"/>
      <c r="W13" s="79"/>
      <c r="X13" s="80">
        <f>T13/S13</f>
        <v>1</v>
      </c>
      <c r="Y13" s="76" t="s">
        <v>66</v>
      </c>
      <c r="Z13" s="76" t="s">
        <v>67</v>
      </c>
      <c r="AA13" s="76" t="s">
        <v>30</v>
      </c>
      <c r="AB13" s="76" t="s">
        <v>30</v>
      </c>
    </row>
    <row r="14" spans="1:28" ht="81.75" customHeight="1" thickBot="1">
      <c r="A14" s="73" t="s">
        <v>1306</v>
      </c>
      <c r="B14" s="76" t="s">
        <v>21</v>
      </c>
      <c r="C14" s="77" t="s">
        <v>22</v>
      </c>
      <c r="D14" s="76" t="s">
        <v>68</v>
      </c>
      <c r="E14" s="78">
        <v>12</v>
      </c>
      <c r="F14" s="79" t="s">
        <v>38</v>
      </c>
      <c r="G14" s="79" t="s">
        <v>69</v>
      </c>
      <c r="H14" s="79">
        <v>1</v>
      </c>
      <c r="I14" s="79">
        <v>1</v>
      </c>
      <c r="J14" s="79">
        <v>1</v>
      </c>
      <c r="K14" s="79">
        <v>1</v>
      </c>
      <c r="L14" s="79">
        <v>1</v>
      </c>
      <c r="M14" s="79" t="s">
        <v>70</v>
      </c>
      <c r="N14" s="79">
        <v>1</v>
      </c>
      <c r="O14" s="79"/>
      <c r="P14" s="79">
        <f>0.25*E14</f>
        <v>3</v>
      </c>
      <c r="Q14" s="79">
        <f>0.5*E14</f>
        <v>6</v>
      </c>
      <c r="R14" s="79">
        <f>0.75*E14</f>
        <v>9</v>
      </c>
      <c r="S14" s="79">
        <f>1*E14</f>
        <v>12</v>
      </c>
      <c r="T14" s="79">
        <f>(N14/H14)*E14*0.25</f>
        <v>3</v>
      </c>
      <c r="U14" s="79"/>
      <c r="V14" s="79"/>
      <c r="W14" s="79"/>
      <c r="X14" s="80">
        <f>T14/S14</f>
        <v>0.25</v>
      </c>
      <c r="Y14" s="76" t="s">
        <v>71</v>
      </c>
      <c r="Z14" s="76" t="s">
        <v>72</v>
      </c>
      <c r="AA14" s="76" t="s">
        <v>30</v>
      </c>
      <c r="AB14" s="76" t="s">
        <v>30</v>
      </c>
    </row>
    <row r="15" spans="1:28" ht="81.75" customHeight="1" thickBot="1">
      <c r="A15" s="73" t="s">
        <v>1306</v>
      </c>
      <c r="B15" s="76" t="s">
        <v>21</v>
      </c>
      <c r="C15" s="77" t="s">
        <v>22</v>
      </c>
      <c r="D15" s="76" t="s">
        <v>73</v>
      </c>
      <c r="E15" s="78">
        <v>10</v>
      </c>
      <c r="F15" s="79" t="s">
        <v>24</v>
      </c>
      <c r="G15" s="79" t="s">
        <v>74</v>
      </c>
      <c r="H15" s="79">
        <v>22</v>
      </c>
      <c r="I15" s="79">
        <v>0</v>
      </c>
      <c r="J15" s="79">
        <v>0</v>
      </c>
      <c r="K15" s="79">
        <v>21</v>
      </c>
      <c r="L15" s="79">
        <v>1</v>
      </c>
      <c r="M15" s="79" t="s">
        <v>75</v>
      </c>
      <c r="N15" s="79">
        <v>0</v>
      </c>
      <c r="O15" s="79"/>
      <c r="P15" s="79">
        <f>((I15/H15)*E15)</f>
        <v>0</v>
      </c>
      <c r="Q15" s="79">
        <f>((I15+J15)/H15)*E15</f>
        <v>0</v>
      </c>
      <c r="R15" s="79">
        <f>((I15+J15+K15)/H15)*E15</f>
        <v>9.5454545454545467</v>
      </c>
      <c r="S15" s="79">
        <f>((I15+J15+K15+L15)/H15)*E15</f>
        <v>10</v>
      </c>
      <c r="T15" s="79">
        <f>+(N15/H15)*E15</f>
        <v>0</v>
      </c>
      <c r="U15" s="79"/>
      <c r="V15" s="79"/>
      <c r="W15" s="79"/>
      <c r="X15" s="80">
        <f t="shared" ref="X15:X18" si="1">T15/S15</f>
        <v>0</v>
      </c>
      <c r="Y15" s="76" t="s">
        <v>30</v>
      </c>
      <c r="Z15" s="76" t="s">
        <v>76</v>
      </c>
      <c r="AA15" s="76" t="s">
        <v>30</v>
      </c>
      <c r="AB15" s="76" t="s">
        <v>30</v>
      </c>
    </row>
    <row r="16" spans="1:28" ht="81.75" customHeight="1" thickBot="1">
      <c r="A16" s="73" t="s">
        <v>1306</v>
      </c>
      <c r="B16" s="76" t="s">
        <v>21</v>
      </c>
      <c r="C16" s="77" t="s">
        <v>22</v>
      </c>
      <c r="D16" s="76" t="s">
        <v>77</v>
      </c>
      <c r="E16" s="78">
        <v>10</v>
      </c>
      <c r="F16" s="79" t="s">
        <v>24</v>
      </c>
      <c r="G16" s="79" t="s">
        <v>78</v>
      </c>
      <c r="H16" s="79">
        <v>4</v>
      </c>
      <c r="I16" s="79">
        <v>0</v>
      </c>
      <c r="J16" s="79">
        <v>4</v>
      </c>
      <c r="K16" s="79">
        <v>0</v>
      </c>
      <c r="L16" s="79">
        <v>0</v>
      </c>
      <c r="M16" s="79" t="s">
        <v>79</v>
      </c>
      <c r="N16" s="79">
        <v>0</v>
      </c>
      <c r="O16" s="79"/>
      <c r="P16" s="79">
        <f>((I16/H16)*E16)</f>
        <v>0</v>
      </c>
      <c r="Q16" s="79">
        <f>((I16+J16)/H16)*E16</f>
        <v>10</v>
      </c>
      <c r="R16" s="79">
        <f>((I16+J16+K16)/H16)*E16</f>
        <v>10</v>
      </c>
      <c r="S16" s="79">
        <f>((I16+J16+K16+L16)/H16)*E16</f>
        <v>10</v>
      </c>
      <c r="T16" s="79">
        <f>+(N16/H16)*E16</f>
        <v>0</v>
      </c>
      <c r="U16" s="79"/>
      <c r="V16" s="79"/>
      <c r="W16" s="79"/>
      <c r="X16" s="80">
        <f t="shared" si="1"/>
        <v>0</v>
      </c>
      <c r="Y16" s="76" t="s">
        <v>30</v>
      </c>
      <c r="Z16" s="76" t="s">
        <v>80</v>
      </c>
      <c r="AA16" s="76" t="s">
        <v>30</v>
      </c>
      <c r="AB16" s="76" t="s">
        <v>30</v>
      </c>
    </row>
    <row r="17" spans="1:28" ht="81.75" customHeight="1" thickBot="1">
      <c r="A17" s="73" t="s">
        <v>1306</v>
      </c>
      <c r="B17" s="76" t="s">
        <v>81</v>
      </c>
      <c r="C17" s="77" t="s">
        <v>22</v>
      </c>
      <c r="D17" s="76" t="s">
        <v>82</v>
      </c>
      <c r="E17" s="78">
        <v>12</v>
      </c>
      <c r="F17" s="79" t="s">
        <v>58</v>
      </c>
      <c r="G17" s="79" t="s">
        <v>83</v>
      </c>
      <c r="H17" s="79">
        <v>1</v>
      </c>
      <c r="I17" s="79">
        <v>1</v>
      </c>
      <c r="J17" s="79">
        <v>1</v>
      </c>
      <c r="K17" s="79">
        <v>1</v>
      </c>
      <c r="L17" s="79">
        <v>1</v>
      </c>
      <c r="M17" s="79" t="s">
        <v>84</v>
      </c>
      <c r="N17" s="79">
        <v>1</v>
      </c>
      <c r="O17" s="82">
        <v>1</v>
      </c>
      <c r="P17" s="79">
        <f>0.25*E17</f>
        <v>3</v>
      </c>
      <c r="Q17" s="79">
        <f>0.5*E17</f>
        <v>6</v>
      </c>
      <c r="R17" s="79">
        <f>0.75*E17</f>
        <v>9</v>
      </c>
      <c r="S17" s="79">
        <f>1*E17</f>
        <v>12</v>
      </c>
      <c r="T17" s="79">
        <f>(((N17/O17)*E17)*0.25)</f>
        <v>3</v>
      </c>
      <c r="U17" s="79"/>
      <c r="V17" s="79"/>
      <c r="W17" s="79"/>
      <c r="X17" s="80">
        <f t="shared" si="1"/>
        <v>0.25</v>
      </c>
      <c r="Y17" s="76" t="s">
        <v>85</v>
      </c>
      <c r="Z17" s="76" t="s">
        <v>86</v>
      </c>
      <c r="AA17" s="76" t="s">
        <v>42</v>
      </c>
      <c r="AB17" s="76" t="s">
        <v>42</v>
      </c>
    </row>
    <row r="18" spans="1:28" ht="81.75" customHeight="1" thickBot="1">
      <c r="A18" s="73" t="s">
        <v>1306</v>
      </c>
      <c r="B18" s="76" t="s">
        <v>81</v>
      </c>
      <c r="C18" s="77" t="s">
        <v>22</v>
      </c>
      <c r="D18" s="76" t="s">
        <v>87</v>
      </c>
      <c r="E18" s="78">
        <v>12</v>
      </c>
      <c r="F18" s="79" t="s">
        <v>58</v>
      </c>
      <c r="G18" s="79" t="s">
        <v>83</v>
      </c>
      <c r="H18" s="79">
        <v>1</v>
      </c>
      <c r="I18" s="79">
        <v>1</v>
      </c>
      <c r="J18" s="79">
        <v>1</v>
      </c>
      <c r="K18" s="79">
        <v>1</v>
      </c>
      <c r="L18" s="79">
        <v>1</v>
      </c>
      <c r="M18" s="79" t="s">
        <v>84</v>
      </c>
      <c r="N18" s="79">
        <v>1</v>
      </c>
      <c r="O18" s="82">
        <v>1</v>
      </c>
      <c r="P18" s="79">
        <f>0.25*E18</f>
        <v>3</v>
      </c>
      <c r="Q18" s="79">
        <f>0.5*E18</f>
        <v>6</v>
      </c>
      <c r="R18" s="79">
        <f>0.75*E18</f>
        <v>9</v>
      </c>
      <c r="S18" s="79">
        <f>1*E18</f>
        <v>12</v>
      </c>
      <c r="T18" s="79">
        <f>(((N18/O18)*E18)*0.25)</f>
        <v>3</v>
      </c>
      <c r="U18" s="79"/>
      <c r="V18" s="79"/>
      <c r="W18" s="79"/>
      <c r="X18" s="80">
        <f t="shared" si="1"/>
        <v>0.25</v>
      </c>
      <c r="Y18" s="76" t="s">
        <v>88</v>
      </c>
      <c r="Z18" s="76" t="s">
        <v>89</v>
      </c>
      <c r="AA18" s="76" t="s">
        <v>90</v>
      </c>
      <c r="AB18" s="76" t="s">
        <v>91</v>
      </c>
    </row>
    <row r="19" spans="1:28" ht="81.75" customHeight="1" thickBot="1">
      <c r="A19" s="73" t="s">
        <v>1306</v>
      </c>
      <c r="B19" s="76" t="s">
        <v>81</v>
      </c>
      <c r="C19" s="77" t="s">
        <v>22</v>
      </c>
      <c r="D19" s="76" t="s">
        <v>92</v>
      </c>
      <c r="E19" s="78">
        <v>12</v>
      </c>
      <c r="F19" s="79" t="s">
        <v>24</v>
      </c>
      <c r="G19" s="79" t="s">
        <v>25</v>
      </c>
      <c r="H19" s="79">
        <v>2</v>
      </c>
      <c r="I19" s="79">
        <v>0</v>
      </c>
      <c r="J19" s="79">
        <v>1</v>
      </c>
      <c r="K19" s="79">
        <v>1</v>
      </c>
      <c r="L19" s="79">
        <v>0</v>
      </c>
      <c r="M19" s="79" t="s">
        <v>84</v>
      </c>
      <c r="N19" s="79">
        <v>0</v>
      </c>
      <c r="O19" s="82"/>
      <c r="P19" s="79">
        <f>((I19/H19)*E19)</f>
        <v>0</v>
      </c>
      <c r="Q19" s="79">
        <f>((I19+J19)/H19)*E19</f>
        <v>6</v>
      </c>
      <c r="R19" s="79">
        <f>((I19+J19+K19)/H19)*E19</f>
        <v>12</v>
      </c>
      <c r="S19" s="79">
        <f>((I19+J19+K19+L19)/H19)*E19</f>
        <v>12</v>
      </c>
      <c r="T19" s="79">
        <f>+(N19/H19)*E19</f>
        <v>0</v>
      </c>
      <c r="U19" s="79"/>
      <c r="V19" s="79"/>
      <c r="W19" s="79"/>
      <c r="X19" s="80">
        <f t="shared" ref="X19:X24" si="2">T19/S19</f>
        <v>0</v>
      </c>
      <c r="Y19" s="76" t="s">
        <v>93</v>
      </c>
      <c r="Z19" s="76" t="s">
        <v>93</v>
      </c>
      <c r="AA19" s="76" t="s">
        <v>93</v>
      </c>
      <c r="AB19" s="76" t="s">
        <v>94</v>
      </c>
    </row>
    <row r="20" spans="1:28" ht="81.75" customHeight="1" thickBot="1">
      <c r="A20" s="73" t="s">
        <v>1306</v>
      </c>
      <c r="B20" s="76" t="s">
        <v>81</v>
      </c>
      <c r="C20" s="77" t="s">
        <v>22</v>
      </c>
      <c r="D20" s="76" t="s">
        <v>95</v>
      </c>
      <c r="E20" s="78">
        <v>14</v>
      </c>
      <c r="F20" s="79" t="s">
        <v>24</v>
      </c>
      <c r="G20" s="79" t="s">
        <v>83</v>
      </c>
      <c r="H20" s="79">
        <v>16</v>
      </c>
      <c r="I20" s="79">
        <v>6</v>
      </c>
      <c r="J20" s="79">
        <v>3</v>
      </c>
      <c r="K20" s="79">
        <v>4</v>
      </c>
      <c r="L20" s="79">
        <v>3</v>
      </c>
      <c r="M20" s="79" t="s">
        <v>84</v>
      </c>
      <c r="N20" s="79">
        <v>6</v>
      </c>
      <c r="O20" s="82"/>
      <c r="P20" s="79">
        <f>((I20/H20)*E20)</f>
        <v>5.25</v>
      </c>
      <c r="Q20" s="79">
        <f>((I20+J20)/H20)*E20</f>
        <v>7.875</v>
      </c>
      <c r="R20" s="79">
        <f>((I20+J20+K20)/H20)*E20</f>
        <v>11.375</v>
      </c>
      <c r="S20" s="79">
        <f>((I20+J20+K20+L20)/H20)*E20</f>
        <v>14</v>
      </c>
      <c r="T20" s="79">
        <f>+(N20/H20)*E20</f>
        <v>5.25</v>
      </c>
      <c r="U20" s="79"/>
      <c r="V20" s="79"/>
      <c r="W20" s="79"/>
      <c r="X20" s="80">
        <f t="shared" si="2"/>
        <v>0.375</v>
      </c>
      <c r="Y20" s="76" t="s">
        <v>96</v>
      </c>
      <c r="Z20" s="76" t="s">
        <v>97</v>
      </c>
      <c r="AA20" s="76" t="s">
        <v>42</v>
      </c>
      <c r="AB20" s="76" t="s">
        <v>42</v>
      </c>
    </row>
    <row r="21" spans="1:28" ht="81.75" customHeight="1" thickBot="1">
      <c r="A21" s="73" t="s">
        <v>1306</v>
      </c>
      <c r="B21" s="76" t="s">
        <v>81</v>
      </c>
      <c r="C21" s="77" t="s">
        <v>22</v>
      </c>
      <c r="D21" s="76" t="s">
        <v>98</v>
      </c>
      <c r="E21" s="78">
        <v>50</v>
      </c>
      <c r="F21" s="79" t="s">
        <v>24</v>
      </c>
      <c r="G21" s="79" t="s">
        <v>83</v>
      </c>
      <c r="H21" s="79">
        <v>93</v>
      </c>
      <c r="I21" s="79">
        <v>20</v>
      </c>
      <c r="J21" s="79">
        <v>31</v>
      </c>
      <c r="K21" s="79">
        <v>19</v>
      </c>
      <c r="L21" s="79">
        <v>23</v>
      </c>
      <c r="M21" s="79" t="s">
        <v>84</v>
      </c>
      <c r="N21" s="79">
        <v>20</v>
      </c>
      <c r="O21" s="82"/>
      <c r="P21" s="79">
        <f>((I21/H21)*E21)</f>
        <v>10.75268817204301</v>
      </c>
      <c r="Q21" s="79">
        <f>((I21+J21)/H21)*E21</f>
        <v>27.419354838709676</v>
      </c>
      <c r="R21" s="79">
        <f>((I21+J21+K21)/H21)*E21</f>
        <v>37.634408602150536</v>
      </c>
      <c r="S21" s="79">
        <f>((I21+J21+K21+L21)/H21)*E21</f>
        <v>50</v>
      </c>
      <c r="T21" s="79">
        <f>+(N21/H21)*E21</f>
        <v>10.75268817204301</v>
      </c>
      <c r="U21" s="79"/>
      <c r="V21" s="79"/>
      <c r="W21" s="79"/>
      <c r="X21" s="80">
        <f t="shared" si="2"/>
        <v>0.21505376344086019</v>
      </c>
      <c r="Y21" s="76" t="s">
        <v>99</v>
      </c>
      <c r="Z21" s="76" t="s">
        <v>100</v>
      </c>
      <c r="AA21" s="76" t="s">
        <v>42</v>
      </c>
      <c r="AB21" s="76" t="s">
        <v>42</v>
      </c>
    </row>
    <row r="22" spans="1:28" ht="81.75" customHeight="1" thickBot="1">
      <c r="A22" s="73" t="s">
        <v>1306</v>
      </c>
      <c r="B22" s="76" t="s">
        <v>101</v>
      </c>
      <c r="C22" s="77" t="s">
        <v>22</v>
      </c>
      <c r="D22" s="76" t="s">
        <v>102</v>
      </c>
      <c r="E22" s="78">
        <v>15</v>
      </c>
      <c r="F22" s="79" t="s">
        <v>58</v>
      </c>
      <c r="G22" s="79" t="s">
        <v>103</v>
      </c>
      <c r="H22" s="79">
        <v>1</v>
      </c>
      <c r="I22" s="79">
        <v>1</v>
      </c>
      <c r="J22" s="79">
        <v>1</v>
      </c>
      <c r="K22" s="79">
        <v>1</v>
      </c>
      <c r="L22" s="79">
        <v>1</v>
      </c>
      <c r="M22" s="79" t="s">
        <v>104</v>
      </c>
      <c r="N22" s="79">
        <v>31</v>
      </c>
      <c r="O22" s="82">
        <v>31</v>
      </c>
      <c r="P22" s="79">
        <f>0.25*E22</f>
        <v>3.75</v>
      </c>
      <c r="Q22" s="79">
        <f>0.5*E22</f>
        <v>7.5</v>
      </c>
      <c r="R22" s="79">
        <f>0.75*E22</f>
        <v>11.25</v>
      </c>
      <c r="S22" s="79">
        <f>1*E22</f>
        <v>15</v>
      </c>
      <c r="T22" s="79">
        <f>(((N22/O22)*E22)*0.25)</f>
        <v>3.75</v>
      </c>
      <c r="U22" s="79"/>
      <c r="V22" s="79"/>
      <c r="W22" s="79"/>
      <c r="X22" s="80">
        <f t="shared" si="2"/>
        <v>0.25</v>
      </c>
      <c r="Y22" s="76" t="s">
        <v>105</v>
      </c>
      <c r="Z22" s="76" t="s">
        <v>106</v>
      </c>
      <c r="AA22" s="76" t="s">
        <v>107</v>
      </c>
      <c r="AB22" s="76" t="s">
        <v>107</v>
      </c>
    </row>
    <row r="23" spans="1:28" ht="81.75" customHeight="1" thickBot="1">
      <c r="A23" s="73" t="s">
        <v>1306</v>
      </c>
      <c r="B23" s="76" t="s">
        <v>101</v>
      </c>
      <c r="C23" s="77" t="s">
        <v>22</v>
      </c>
      <c r="D23" s="76" t="s">
        <v>108</v>
      </c>
      <c r="E23" s="78">
        <v>15</v>
      </c>
      <c r="F23" s="79" t="s">
        <v>58</v>
      </c>
      <c r="G23" s="79" t="s">
        <v>109</v>
      </c>
      <c r="H23" s="79">
        <v>1</v>
      </c>
      <c r="I23" s="79">
        <v>1</v>
      </c>
      <c r="J23" s="79">
        <v>1</v>
      </c>
      <c r="K23" s="79">
        <v>1</v>
      </c>
      <c r="L23" s="79">
        <v>1</v>
      </c>
      <c r="M23" s="79" t="s">
        <v>104</v>
      </c>
      <c r="N23" s="79">
        <v>610</v>
      </c>
      <c r="O23" s="82">
        <v>610</v>
      </c>
      <c r="P23" s="79">
        <f>0.25*E23</f>
        <v>3.75</v>
      </c>
      <c r="Q23" s="79">
        <f>0.5*E23</f>
        <v>7.5</v>
      </c>
      <c r="R23" s="79">
        <f>0.75*E23</f>
        <v>11.25</v>
      </c>
      <c r="S23" s="79">
        <f>1*E23</f>
        <v>15</v>
      </c>
      <c r="T23" s="79">
        <f>(((N23/O23)*E23)*0.25)</f>
        <v>3.75</v>
      </c>
      <c r="U23" s="79"/>
      <c r="V23" s="79"/>
      <c r="W23" s="79"/>
      <c r="X23" s="80">
        <f t="shared" si="2"/>
        <v>0.25</v>
      </c>
      <c r="Y23" s="76" t="s">
        <v>27</v>
      </c>
      <c r="Z23" s="76" t="s">
        <v>110</v>
      </c>
      <c r="AA23" s="76" t="s">
        <v>111</v>
      </c>
      <c r="AB23" s="76" t="s">
        <v>112</v>
      </c>
    </row>
    <row r="24" spans="1:28" ht="81.75" customHeight="1" thickBot="1">
      <c r="A24" s="73" t="s">
        <v>1306</v>
      </c>
      <c r="B24" s="76" t="s">
        <v>101</v>
      </c>
      <c r="C24" s="77" t="s">
        <v>22</v>
      </c>
      <c r="D24" s="76" t="s">
        <v>113</v>
      </c>
      <c r="E24" s="78">
        <v>10</v>
      </c>
      <c r="F24" s="79" t="s">
        <v>58</v>
      </c>
      <c r="G24" s="79" t="s">
        <v>114</v>
      </c>
      <c r="H24" s="79">
        <v>1</v>
      </c>
      <c r="I24" s="79">
        <v>1</v>
      </c>
      <c r="J24" s="79">
        <v>1</v>
      </c>
      <c r="K24" s="79">
        <v>1</v>
      </c>
      <c r="L24" s="79">
        <v>1</v>
      </c>
      <c r="M24" s="79" t="s">
        <v>104</v>
      </c>
      <c r="N24" s="79">
        <v>42</v>
      </c>
      <c r="O24" s="82">
        <v>42</v>
      </c>
      <c r="P24" s="79">
        <f>0.25*E24</f>
        <v>2.5</v>
      </c>
      <c r="Q24" s="79">
        <f>0.5*E24</f>
        <v>5</v>
      </c>
      <c r="R24" s="79">
        <f>0.75*E24</f>
        <v>7.5</v>
      </c>
      <c r="S24" s="79">
        <f>1*E24</f>
        <v>10</v>
      </c>
      <c r="T24" s="79">
        <f>(((N24/O24)*E24)*0.25)</f>
        <v>2.5</v>
      </c>
      <c r="U24" s="79"/>
      <c r="V24" s="79"/>
      <c r="W24" s="79"/>
      <c r="X24" s="80">
        <f t="shared" si="2"/>
        <v>0.25</v>
      </c>
      <c r="Y24" s="76" t="s">
        <v>115</v>
      </c>
      <c r="Z24" s="76" t="s">
        <v>116</v>
      </c>
      <c r="AA24" s="76" t="s">
        <v>117</v>
      </c>
      <c r="AB24" s="76" t="s">
        <v>118</v>
      </c>
    </row>
    <row r="25" spans="1:28" ht="81.75" customHeight="1" thickBot="1">
      <c r="A25" s="73" t="s">
        <v>1306</v>
      </c>
      <c r="B25" s="76" t="s">
        <v>101</v>
      </c>
      <c r="C25" s="77" t="s">
        <v>22</v>
      </c>
      <c r="D25" s="76" t="s">
        <v>119</v>
      </c>
      <c r="E25" s="78">
        <v>20</v>
      </c>
      <c r="F25" s="79" t="s">
        <v>24</v>
      </c>
      <c r="G25" s="79" t="s">
        <v>120</v>
      </c>
      <c r="H25" s="79">
        <v>80</v>
      </c>
      <c r="I25" s="79">
        <v>0</v>
      </c>
      <c r="J25" s="79">
        <v>0</v>
      </c>
      <c r="K25" s="79">
        <v>0</v>
      </c>
      <c r="L25" s="79">
        <v>80</v>
      </c>
      <c r="M25" s="79" t="s">
        <v>104</v>
      </c>
      <c r="N25" s="79">
        <v>0</v>
      </c>
      <c r="O25" s="82"/>
      <c r="P25" s="79">
        <f>((I25/H25)*E25)</f>
        <v>0</v>
      </c>
      <c r="Q25" s="79">
        <f>((I25+J25)/H25)*E25</f>
        <v>0</v>
      </c>
      <c r="R25" s="79">
        <f>((I25+J25+K25)/H25)*E25</f>
        <v>0</v>
      </c>
      <c r="S25" s="79">
        <f>((I25+J25+K25+L25)/H25)*E25</f>
        <v>20</v>
      </c>
      <c r="T25" s="79">
        <f>+(N25/H25)*E25</f>
        <v>0</v>
      </c>
      <c r="U25" s="79"/>
      <c r="V25" s="79"/>
      <c r="W25" s="79"/>
      <c r="X25" s="80">
        <f>T25/S25</f>
        <v>0</v>
      </c>
      <c r="Y25" s="76" t="s">
        <v>121</v>
      </c>
      <c r="Z25" s="76" t="s">
        <v>122</v>
      </c>
      <c r="AA25" s="76" t="s">
        <v>123</v>
      </c>
      <c r="AB25" s="76" t="s">
        <v>123</v>
      </c>
    </row>
    <row r="26" spans="1:28" ht="81.75" customHeight="1" thickBot="1">
      <c r="A26" s="73" t="s">
        <v>1306</v>
      </c>
      <c r="B26" s="76" t="s">
        <v>101</v>
      </c>
      <c r="C26" s="77" t="s">
        <v>22</v>
      </c>
      <c r="D26" s="76" t="s">
        <v>124</v>
      </c>
      <c r="E26" s="78">
        <v>5</v>
      </c>
      <c r="F26" s="79" t="s">
        <v>58</v>
      </c>
      <c r="G26" s="79" t="s">
        <v>125</v>
      </c>
      <c r="H26" s="79">
        <v>1</v>
      </c>
      <c r="I26" s="79">
        <v>1</v>
      </c>
      <c r="J26" s="79">
        <v>1</v>
      </c>
      <c r="K26" s="79">
        <v>1</v>
      </c>
      <c r="L26" s="79">
        <v>1</v>
      </c>
      <c r="M26" s="79" t="s">
        <v>104</v>
      </c>
      <c r="N26" s="79">
        <v>98</v>
      </c>
      <c r="O26" s="82">
        <v>98</v>
      </c>
      <c r="P26" s="79">
        <f>0.25*E26</f>
        <v>1.25</v>
      </c>
      <c r="Q26" s="79">
        <f>0.5*E26</f>
        <v>2.5</v>
      </c>
      <c r="R26" s="79">
        <f>0.75*E26</f>
        <v>3.75</v>
      </c>
      <c r="S26" s="79">
        <f>1*E26</f>
        <v>5</v>
      </c>
      <c r="T26" s="79">
        <f>(((N26/O26)*E26)*0.25)</f>
        <v>1.25</v>
      </c>
      <c r="U26" s="79"/>
      <c r="V26" s="79"/>
      <c r="W26" s="79"/>
      <c r="X26" s="80">
        <f t="shared" ref="X26:X29" si="3">T26/S26</f>
        <v>0.25</v>
      </c>
      <c r="Y26" s="76" t="s">
        <v>126</v>
      </c>
      <c r="Z26" s="76" t="s">
        <v>127</v>
      </c>
      <c r="AA26" s="76" t="s">
        <v>128</v>
      </c>
      <c r="AB26" s="76" t="s">
        <v>129</v>
      </c>
    </row>
    <row r="27" spans="1:28" ht="81.75" customHeight="1" thickBot="1">
      <c r="A27" s="73" t="s">
        <v>1306</v>
      </c>
      <c r="B27" s="76" t="s">
        <v>101</v>
      </c>
      <c r="C27" s="77" t="s">
        <v>22</v>
      </c>
      <c r="D27" s="76" t="s">
        <v>130</v>
      </c>
      <c r="E27" s="78">
        <v>10</v>
      </c>
      <c r="F27" s="79" t="s">
        <v>58</v>
      </c>
      <c r="G27" s="79" t="s">
        <v>131</v>
      </c>
      <c r="H27" s="79">
        <v>1</v>
      </c>
      <c r="I27" s="79">
        <v>1</v>
      </c>
      <c r="J27" s="79">
        <v>1</v>
      </c>
      <c r="K27" s="79">
        <v>1</v>
      </c>
      <c r="L27" s="79">
        <v>1</v>
      </c>
      <c r="M27" s="79" t="s">
        <v>104</v>
      </c>
      <c r="N27" s="79">
        <v>88</v>
      </c>
      <c r="O27" s="82">
        <v>88</v>
      </c>
      <c r="P27" s="79">
        <f>0.25*E27</f>
        <v>2.5</v>
      </c>
      <c r="Q27" s="79">
        <f>0.5*E27</f>
        <v>5</v>
      </c>
      <c r="R27" s="79">
        <f>0.75*E27</f>
        <v>7.5</v>
      </c>
      <c r="S27" s="79">
        <f>1*E27</f>
        <v>10</v>
      </c>
      <c r="T27" s="79">
        <f>(((N27/O27)*E27)*0.25)</f>
        <v>2.5</v>
      </c>
      <c r="U27" s="79"/>
      <c r="V27" s="79"/>
      <c r="W27" s="79"/>
      <c r="X27" s="80">
        <f t="shared" si="3"/>
        <v>0.25</v>
      </c>
      <c r="Y27" s="76" t="s">
        <v>132</v>
      </c>
      <c r="Z27" s="76" t="s">
        <v>133</v>
      </c>
      <c r="AA27" s="76" t="s">
        <v>134</v>
      </c>
      <c r="AB27" s="76" t="s">
        <v>135</v>
      </c>
    </row>
    <row r="28" spans="1:28" ht="81.75" customHeight="1" thickBot="1">
      <c r="A28" s="73" t="s">
        <v>1306</v>
      </c>
      <c r="B28" s="76" t="s">
        <v>101</v>
      </c>
      <c r="C28" s="77" t="s">
        <v>22</v>
      </c>
      <c r="D28" s="76" t="s">
        <v>136</v>
      </c>
      <c r="E28" s="78">
        <v>10</v>
      </c>
      <c r="F28" s="79" t="s">
        <v>58</v>
      </c>
      <c r="G28" s="79" t="s">
        <v>137</v>
      </c>
      <c r="H28" s="79">
        <v>1</v>
      </c>
      <c r="I28" s="79">
        <v>1</v>
      </c>
      <c r="J28" s="79">
        <v>1</v>
      </c>
      <c r="K28" s="79">
        <v>1</v>
      </c>
      <c r="L28" s="79">
        <v>1</v>
      </c>
      <c r="M28" s="79" t="s">
        <v>104</v>
      </c>
      <c r="N28" s="79">
        <v>25</v>
      </c>
      <c r="O28" s="82">
        <v>25</v>
      </c>
      <c r="P28" s="79">
        <f>0.25*E28</f>
        <v>2.5</v>
      </c>
      <c r="Q28" s="79">
        <f>0.5*E28</f>
        <v>5</v>
      </c>
      <c r="R28" s="79">
        <f>0.75*E28</f>
        <v>7.5</v>
      </c>
      <c r="S28" s="79">
        <f>1*E28</f>
        <v>10</v>
      </c>
      <c r="T28" s="79">
        <f>(((N28/O28)*E28)*0.25)</f>
        <v>2.5</v>
      </c>
      <c r="U28" s="79"/>
      <c r="V28" s="79"/>
      <c r="W28" s="79"/>
      <c r="X28" s="80">
        <f t="shared" si="3"/>
        <v>0.25</v>
      </c>
      <c r="Y28" s="76" t="s">
        <v>138</v>
      </c>
      <c r="Z28" s="76" t="s">
        <v>139</v>
      </c>
      <c r="AA28" s="76" t="s">
        <v>140</v>
      </c>
      <c r="AB28" s="76" t="s">
        <v>141</v>
      </c>
    </row>
    <row r="29" spans="1:28" ht="81.75" customHeight="1" thickBot="1">
      <c r="A29" s="73" t="s">
        <v>1306</v>
      </c>
      <c r="B29" s="76" t="s">
        <v>101</v>
      </c>
      <c r="C29" s="77" t="s">
        <v>22</v>
      </c>
      <c r="D29" s="76" t="s">
        <v>142</v>
      </c>
      <c r="E29" s="78">
        <v>5</v>
      </c>
      <c r="F29" s="79" t="s">
        <v>58</v>
      </c>
      <c r="G29" s="79" t="s">
        <v>25</v>
      </c>
      <c r="H29" s="79">
        <v>1</v>
      </c>
      <c r="I29" s="79">
        <v>1</v>
      </c>
      <c r="J29" s="79">
        <v>1</v>
      </c>
      <c r="K29" s="79">
        <v>1</v>
      </c>
      <c r="L29" s="79">
        <v>1</v>
      </c>
      <c r="M29" s="79" t="s">
        <v>104</v>
      </c>
      <c r="N29" s="79">
        <v>9</v>
      </c>
      <c r="O29" s="82">
        <v>9</v>
      </c>
      <c r="P29" s="79">
        <f>0.25*E29</f>
        <v>1.25</v>
      </c>
      <c r="Q29" s="79">
        <f>0.5*E29</f>
        <v>2.5</v>
      </c>
      <c r="R29" s="79">
        <f>0.75*E29</f>
        <v>3.75</v>
      </c>
      <c r="S29" s="79">
        <f>1*E29</f>
        <v>5</v>
      </c>
      <c r="T29" s="79">
        <f>(((N29/O29)*E29)*0.25)</f>
        <v>1.25</v>
      </c>
      <c r="U29" s="79"/>
      <c r="V29" s="79"/>
      <c r="W29" s="79"/>
      <c r="X29" s="80">
        <f t="shared" si="3"/>
        <v>0.25</v>
      </c>
      <c r="Y29" s="76" t="s">
        <v>143</v>
      </c>
      <c r="Z29" s="76" t="s">
        <v>144</v>
      </c>
      <c r="AA29" s="76" t="s">
        <v>107</v>
      </c>
      <c r="AB29" s="76" t="s">
        <v>107</v>
      </c>
    </row>
    <row r="30" spans="1:28" ht="81.75" customHeight="1" thickBot="1">
      <c r="A30" s="73" t="s">
        <v>1306</v>
      </c>
      <c r="B30" s="76" t="s">
        <v>101</v>
      </c>
      <c r="C30" s="77" t="s">
        <v>22</v>
      </c>
      <c r="D30" s="83" t="s">
        <v>145</v>
      </c>
      <c r="E30" s="84">
        <v>10</v>
      </c>
      <c r="F30" s="85" t="s">
        <v>24</v>
      </c>
      <c r="G30" s="85" t="s">
        <v>146</v>
      </c>
      <c r="H30" s="85">
        <v>2</v>
      </c>
      <c r="I30" s="85">
        <v>0</v>
      </c>
      <c r="J30" s="85">
        <v>0</v>
      </c>
      <c r="K30" s="85">
        <v>0</v>
      </c>
      <c r="L30" s="85">
        <v>2</v>
      </c>
      <c r="M30" s="85" t="s">
        <v>104</v>
      </c>
      <c r="N30" s="79">
        <v>0</v>
      </c>
      <c r="O30" s="82"/>
      <c r="P30" s="79">
        <f>((I30/H30)*E30)</f>
        <v>0</v>
      </c>
      <c r="Q30" s="79">
        <f>((I30+J30)/H30)*E30</f>
        <v>0</v>
      </c>
      <c r="R30" s="79">
        <f>((I30+J30+K30)/H30)*E30</f>
        <v>0</v>
      </c>
      <c r="S30" s="79">
        <f>((I30+J30+K30+L30)/H30)*E30</f>
        <v>10</v>
      </c>
      <c r="T30" s="79">
        <f>+(N30/H30)*E30</f>
        <v>0</v>
      </c>
      <c r="U30" s="79"/>
      <c r="V30" s="79"/>
      <c r="W30" s="79"/>
      <c r="X30" s="80">
        <f>T30/S30</f>
        <v>0</v>
      </c>
      <c r="Y30" s="76" t="s">
        <v>147</v>
      </c>
      <c r="Z30" s="76" t="s">
        <v>148</v>
      </c>
      <c r="AA30" s="76" t="s">
        <v>107</v>
      </c>
      <c r="AB30" s="76" t="s">
        <v>107</v>
      </c>
    </row>
    <row r="31" spans="1:28" ht="81.75" customHeight="1" thickBot="1">
      <c r="A31" s="73" t="s">
        <v>1306</v>
      </c>
      <c r="B31" s="76" t="s">
        <v>149</v>
      </c>
      <c r="C31" s="77" t="s">
        <v>22</v>
      </c>
      <c r="D31" s="76" t="s">
        <v>150</v>
      </c>
      <c r="E31" s="78">
        <v>30</v>
      </c>
      <c r="F31" s="79" t="s">
        <v>58</v>
      </c>
      <c r="G31" s="79" t="s">
        <v>151</v>
      </c>
      <c r="H31" s="79">
        <v>1</v>
      </c>
      <c r="I31" s="79">
        <v>1</v>
      </c>
      <c r="J31" s="79">
        <v>1</v>
      </c>
      <c r="K31" s="79">
        <v>1</v>
      </c>
      <c r="L31" s="79">
        <v>1</v>
      </c>
      <c r="M31" s="79" t="s">
        <v>152</v>
      </c>
      <c r="N31" s="79">
        <v>343</v>
      </c>
      <c r="O31" s="82">
        <v>343</v>
      </c>
      <c r="P31" s="79">
        <f t="shared" ref="P31:P38" si="4">0.25*E31</f>
        <v>7.5</v>
      </c>
      <c r="Q31" s="79">
        <f t="shared" ref="Q31:Q38" si="5">0.5*E31</f>
        <v>15</v>
      </c>
      <c r="R31" s="79">
        <f t="shared" ref="R31:R38" si="6">0.75*E31</f>
        <v>22.5</v>
      </c>
      <c r="S31" s="79">
        <f t="shared" ref="S31:S38" si="7">1*E31</f>
        <v>30</v>
      </c>
      <c r="T31" s="79">
        <f t="shared" ref="T31:T38" si="8">(((N31/O31)*E31)*0.25)</f>
        <v>7.5</v>
      </c>
      <c r="U31" s="79"/>
      <c r="V31" s="79"/>
      <c r="W31" s="79"/>
      <c r="X31" s="80">
        <f t="shared" ref="X31:X38" si="9">T31/S31</f>
        <v>0.25</v>
      </c>
      <c r="Y31" s="76" t="s">
        <v>153</v>
      </c>
      <c r="Z31" s="76" t="s">
        <v>154</v>
      </c>
      <c r="AA31" s="76" t="s">
        <v>155</v>
      </c>
      <c r="AB31" s="76" t="s">
        <v>156</v>
      </c>
    </row>
    <row r="32" spans="1:28" ht="81.75" customHeight="1" thickBot="1">
      <c r="A32" s="73" t="s">
        <v>1306</v>
      </c>
      <c r="B32" s="76" t="s">
        <v>149</v>
      </c>
      <c r="C32" s="77" t="s">
        <v>22</v>
      </c>
      <c r="D32" s="76" t="s">
        <v>157</v>
      </c>
      <c r="E32" s="78">
        <v>10</v>
      </c>
      <c r="F32" s="79" t="s">
        <v>58</v>
      </c>
      <c r="G32" s="79" t="s">
        <v>158</v>
      </c>
      <c r="H32" s="79">
        <v>1</v>
      </c>
      <c r="I32" s="79">
        <v>1</v>
      </c>
      <c r="J32" s="79">
        <v>1</v>
      </c>
      <c r="K32" s="79">
        <v>1</v>
      </c>
      <c r="L32" s="79">
        <v>1</v>
      </c>
      <c r="M32" s="79" t="s">
        <v>152</v>
      </c>
      <c r="N32" s="79">
        <v>166</v>
      </c>
      <c r="O32" s="82">
        <v>166</v>
      </c>
      <c r="P32" s="79">
        <f t="shared" si="4"/>
        <v>2.5</v>
      </c>
      <c r="Q32" s="79">
        <f t="shared" si="5"/>
        <v>5</v>
      </c>
      <c r="R32" s="79">
        <f t="shared" si="6"/>
        <v>7.5</v>
      </c>
      <c r="S32" s="79">
        <f t="shared" si="7"/>
        <v>10</v>
      </c>
      <c r="T32" s="79">
        <f t="shared" si="8"/>
        <v>2.5</v>
      </c>
      <c r="U32" s="79"/>
      <c r="V32" s="79"/>
      <c r="W32" s="79"/>
      <c r="X32" s="80">
        <f t="shared" si="9"/>
        <v>0.25</v>
      </c>
      <c r="Y32" s="76" t="s">
        <v>159</v>
      </c>
      <c r="Z32" s="76" t="s">
        <v>160</v>
      </c>
      <c r="AA32" s="76" t="s">
        <v>161</v>
      </c>
      <c r="AB32" s="76" t="s">
        <v>162</v>
      </c>
    </row>
    <row r="33" spans="1:28" ht="81.75" customHeight="1" thickBot="1">
      <c r="A33" s="73" t="s">
        <v>1306</v>
      </c>
      <c r="B33" s="76" t="s">
        <v>149</v>
      </c>
      <c r="C33" s="77" t="s">
        <v>22</v>
      </c>
      <c r="D33" s="76" t="s">
        <v>163</v>
      </c>
      <c r="E33" s="78">
        <v>15</v>
      </c>
      <c r="F33" s="79" t="s">
        <v>58</v>
      </c>
      <c r="G33" s="79" t="s">
        <v>151</v>
      </c>
      <c r="H33" s="79">
        <v>1</v>
      </c>
      <c r="I33" s="79">
        <v>1</v>
      </c>
      <c r="J33" s="79">
        <v>1</v>
      </c>
      <c r="K33" s="79">
        <v>1</v>
      </c>
      <c r="L33" s="79">
        <v>1</v>
      </c>
      <c r="M33" s="79" t="s">
        <v>152</v>
      </c>
      <c r="N33" s="79">
        <v>39</v>
      </c>
      <c r="O33" s="82">
        <v>39</v>
      </c>
      <c r="P33" s="79">
        <f t="shared" si="4"/>
        <v>3.75</v>
      </c>
      <c r="Q33" s="79">
        <f t="shared" si="5"/>
        <v>7.5</v>
      </c>
      <c r="R33" s="79">
        <f t="shared" si="6"/>
        <v>11.25</v>
      </c>
      <c r="S33" s="79">
        <f t="shared" si="7"/>
        <v>15</v>
      </c>
      <c r="T33" s="79">
        <f t="shared" si="8"/>
        <v>3.75</v>
      </c>
      <c r="U33" s="79"/>
      <c r="V33" s="79"/>
      <c r="W33" s="79"/>
      <c r="X33" s="80">
        <f t="shared" si="9"/>
        <v>0.25</v>
      </c>
      <c r="Y33" s="76" t="s">
        <v>153</v>
      </c>
      <c r="Z33" s="76" t="s">
        <v>164</v>
      </c>
      <c r="AA33" s="76" t="s">
        <v>165</v>
      </c>
      <c r="AB33" s="76" t="s">
        <v>166</v>
      </c>
    </row>
    <row r="34" spans="1:28" ht="81.75" customHeight="1" thickBot="1">
      <c r="A34" s="73" t="s">
        <v>1306</v>
      </c>
      <c r="B34" s="76" t="s">
        <v>149</v>
      </c>
      <c r="C34" s="77" t="s">
        <v>22</v>
      </c>
      <c r="D34" s="76" t="s">
        <v>167</v>
      </c>
      <c r="E34" s="78">
        <v>25</v>
      </c>
      <c r="F34" s="79" t="s">
        <v>58</v>
      </c>
      <c r="G34" s="79" t="s">
        <v>151</v>
      </c>
      <c r="H34" s="79">
        <v>1</v>
      </c>
      <c r="I34" s="79">
        <v>1</v>
      </c>
      <c r="J34" s="79">
        <v>1</v>
      </c>
      <c r="K34" s="79">
        <v>1</v>
      </c>
      <c r="L34" s="79">
        <v>1</v>
      </c>
      <c r="M34" s="79" t="s">
        <v>152</v>
      </c>
      <c r="N34" s="79">
        <v>77</v>
      </c>
      <c r="O34" s="82">
        <v>77</v>
      </c>
      <c r="P34" s="79">
        <f t="shared" si="4"/>
        <v>6.25</v>
      </c>
      <c r="Q34" s="79">
        <f t="shared" si="5"/>
        <v>12.5</v>
      </c>
      <c r="R34" s="79">
        <f t="shared" si="6"/>
        <v>18.75</v>
      </c>
      <c r="S34" s="79">
        <f t="shared" si="7"/>
        <v>25</v>
      </c>
      <c r="T34" s="79">
        <f t="shared" si="8"/>
        <v>6.25</v>
      </c>
      <c r="U34" s="79"/>
      <c r="V34" s="79"/>
      <c r="W34" s="79"/>
      <c r="X34" s="80">
        <f t="shared" si="9"/>
        <v>0.25</v>
      </c>
      <c r="Y34" s="76" t="s">
        <v>27</v>
      </c>
      <c r="Z34" s="76" t="s">
        <v>168</v>
      </c>
      <c r="AA34" s="76" t="s">
        <v>169</v>
      </c>
      <c r="AB34" s="76" t="s">
        <v>170</v>
      </c>
    </row>
    <row r="35" spans="1:28" ht="81.75" customHeight="1" thickBot="1">
      <c r="A35" s="73" t="s">
        <v>1306</v>
      </c>
      <c r="B35" s="76" t="s">
        <v>149</v>
      </c>
      <c r="C35" s="77" t="s">
        <v>22</v>
      </c>
      <c r="D35" s="76" t="s">
        <v>171</v>
      </c>
      <c r="E35" s="78">
        <v>5</v>
      </c>
      <c r="F35" s="79" t="s">
        <v>58</v>
      </c>
      <c r="G35" s="79" t="s">
        <v>172</v>
      </c>
      <c r="H35" s="79">
        <v>1</v>
      </c>
      <c r="I35" s="79">
        <v>1</v>
      </c>
      <c r="J35" s="79">
        <v>1</v>
      </c>
      <c r="K35" s="79">
        <v>1</v>
      </c>
      <c r="L35" s="79">
        <v>1</v>
      </c>
      <c r="M35" s="79" t="s">
        <v>152</v>
      </c>
      <c r="N35" s="79">
        <v>1</v>
      </c>
      <c r="O35" s="82">
        <v>1</v>
      </c>
      <c r="P35" s="79">
        <f t="shared" si="4"/>
        <v>1.25</v>
      </c>
      <c r="Q35" s="79">
        <f t="shared" si="5"/>
        <v>2.5</v>
      </c>
      <c r="R35" s="79">
        <f t="shared" si="6"/>
        <v>3.75</v>
      </c>
      <c r="S35" s="79">
        <f t="shared" si="7"/>
        <v>5</v>
      </c>
      <c r="T35" s="79">
        <f t="shared" si="8"/>
        <v>1.25</v>
      </c>
      <c r="U35" s="79"/>
      <c r="V35" s="79"/>
      <c r="W35" s="79"/>
      <c r="X35" s="80">
        <f t="shared" si="9"/>
        <v>0.25</v>
      </c>
      <c r="Y35" s="76" t="s">
        <v>173</v>
      </c>
      <c r="Z35" s="76" t="s">
        <v>174</v>
      </c>
      <c r="AA35" s="76" t="s">
        <v>175</v>
      </c>
      <c r="AB35" s="76" t="s">
        <v>176</v>
      </c>
    </row>
    <row r="36" spans="1:28" ht="81.75" customHeight="1" thickBot="1">
      <c r="A36" s="73" t="s">
        <v>1306</v>
      </c>
      <c r="B36" s="76" t="s">
        <v>149</v>
      </c>
      <c r="C36" s="77" t="s">
        <v>22</v>
      </c>
      <c r="D36" s="76" t="s">
        <v>177</v>
      </c>
      <c r="E36" s="78">
        <v>5</v>
      </c>
      <c r="F36" s="79" t="s">
        <v>58</v>
      </c>
      <c r="G36" s="79" t="s">
        <v>178</v>
      </c>
      <c r="H36" s="79">
        <v>1</v>
      </c>
      <c r="I36" s="79">
        <v>1</v>
      </c>
      <c r="J36" s="79">
        <v>1</v>
      </c>
      <c r="K36" s="79">
        <v>1</v>
      </c>
      <c r="L36" s="79">
        <v>1</v>
      </c>
      <c r="M36" s="79" t="s">
        <v>152</v>
      </c>
      <c r="N36" s="85">
        <v>1</v>
      </c>
      <c r="O36" s="82">
        <v>1</v>
      </c>
      <c r="P36" s="79">
        <f t="shared" si="4"/>
        <v>1.25</v>
      </c>
      <c r="Q36" s="79">
        <f t="shared" si="5"/>
        <v>2.5</v>
      </c>
      <c r="R36" s="79">
        <f t="shared" si="6"/>
        <v>3.75</v>
      </c>
      <c r="S36" s="79">
        <f t="shared" si="7"/>
        <v>5</v>
      </c>
      <c r="T36" s="79">
        <f t="shared" si="8"/>
        <v>1.25</v>
      </c>
      <c r="U36" s="79"/>
      <c r="V36" s="79"/>
      <c r="W36" s="79"/>
      <c r="X36" s="80">
        <f t="shared" si="9"/>
        <v>0.25</v>
      </c>
      <c r="Y36" s="76" t="s">
        <v>179</v>
      </c>
      <c r="Z36" s="76" t="s">
        <v>180</v>
      </c>
      <c r="AA36" s="76" t="s">
        <v>181</v>
      </c>
      <c r="AB36" s="76" t="s">
        <v>180</v>
      </c>
    </row>
    <row r="37" spans="1:28" ht="81.75" customHeight="1" thickBot="1">
      <c r="A37" s="73" t="s">
        <v>1306</v>
      </c>
      <c r="B37" s="76" t="s">
        <v>149</v>
      </c>
      <c r="C37" s="77" t="s">
        <v>22</v>
      </c>
      <c r="D37" s="76" t="s">
        <v>182</v>
      </c>
      <c r="E37" s="78">
        <v>5</v>
      </c>
      <c r="F37" s="79" t="s">
        <v>58</v>
      </c>
      <c r="G37" s="79" t="s">
        <v>183</v>
      </c>
      <c r="H37" s="79">
        <v>1</v>
      </c>
      <c r="I37" s="79">
        <v>1</v>
      </c>
      <c r="J37" s="79">
        <v>1</v>
      </c>
      <c r="K37" s="79">
        <v>1</v>
      </c>
      <c r="L37" s="79">
        <v>1</v>
      </c>
      <c r="M37" s="79" t="s">
        <v>152</v>
      </c>
      <c r="N37" s="79">
        <v>3</v>
      </c>
      <c r="O37" s="82">
        <v>3</v>
      </c>
      <c r="P37" s="79">
        <f t="shared" si="4"/>
        <v>1.25</v>
      </c>
      <c r="Q37" s="79">
        <f t="shared" si="5"/>
        <v>2.5</v>
      </c>
      <c r="R37" s="79">
        <f t="shared" si="6"/>
        <v>3.75</v>
      </c>
      <c r="S37" s="79">
        <f t="shared" si="7"/>
        <v>5</v>
      </c>
      <c r="T37" s="79">
        <f t="shared" si="8"/>
        <v>1.25</v>
      </c>
      <c r="U37" s="79"/>
      <c r="V37" s="79"/>
      <c r="W37" s="79"/>
      <c r="X37" s="80">
        <f t="shared" si="9"/>
        <v>0.25</v>
      </c>
      <c r="Y37" s="76" t="s">
        <v>184</v>
      </c>
      <c r="Z37" s="76" t="s">
        <v>185</v>
      </c>
      <c r="AA37" s="76" t="s">
        <v>186</v>
      </c>
      <c r="AB37" s="76" t="s">
        <v>176</v>
      </c>
    </row>
    <row r="38" spans="1:28" ht="81.75" customHeight="1" thickBot="1">
      <c r="A38" s="73" t="s">
        <v>1306</v>
      </c>
      <c r="B38" s="76" t="s">
        <v>149</v>
      </c>
      <c r="C38" s="77" t="s">
        <v>22</v>
      </c>
      <c r="D38" s="76" t="s">
        <v>187</v>
      </c>
      <c r="E38" s="78">
        <v>5</v>
      </c>
      <c r="F38" s="79" t="s">
        <v>58</v>
      </c>
      <c r="G38" s="79" t="s">
        <v>188</v>
      </c>
      <c r="H38" s="79">
        <v>1</v>
      </c>
      <c r="I38" s="79">
        <v>1</v>
      </c>
      <c r="J38" s="79">
        <v>1</v>
      </c>
      <c r="K38" s="79">
        <v>1</v>
      </c>
      <c r="L38" s="79">
        <v>1</v>
      </c>
      <c r="M38" s="79" t="s">
        <v>152</v>
      </c>
      <c r="N38" s="79">
        <v>128</v>
      </c>
      <c r="O38" s="82">
        <v>128</v>
      </c>
      <c r="P38" s="79">
        <f t="shared" si="4"/>
        <v>1.25</v>
      </c>
      <c r="Q38" s="79">
        <f t="shared" si="5"/>
        <v>2.5</v>
      </c>
      <c r="R38" s="79">
        <f t="shared" si="6"/>
        <v>3.75</v>
      </c>
      <c r="S38" s="79">
        <f t="shared" si="7"/>
        <v>5</v>
      </c>
      <c r="T38" s="79">
        <f t="shared" si="8"/>
        <v>1.25</v>
      </c>
      <c r="U38" s="79"/>
      <c r="V38" s="79"/>
      <c r="W38" s="79"/>
      <c r="X38" s="80">
        <f t="shared" si="9"/>
        <v>0.25</v>
      </c>
      <c r="Y38" s="76" t="s">
        <v>189</v>
      </c>
      <c r="Z38" s="76" t="s">
        <v>190</v>
      </c>
      <c r="AA38" s="76" t="s">
        <v>176</v>
      </c>
      <c r="AB38" s="76" t="s">
        <v>42</v>
      </c>
    </row>
    <row r="39" spans="1:28" ht="81.75" customHeight="1" thickBot="1">
      <c r="A39" s="73" t="s">
        <v>1306</v>
      </c>
      <c r="B39" s="76" t="s">
        <v>191</v>
      </c>
      <c r="C39" s="77" t="s">
        <v>192</v>
      </c>
      <c r="D39" s="76" t="s">
        <v>193</v>
      </c>
      <c r="E39" s="78">
        <v>10</v>
      </c>
      <c r="F39" s="79" t="s">
        <v>24</v>
      </c>
      <c r="G39" s="79" t="s">
        <v>194</v>
      </c>
      <c r="H39" s="79">
        <v>80</v>
      </c>
      <c r="I39" s="79">
        <v>4</v>
      </c>
      <c r="J39" s="79">
        <v>30</v>
      </c>
      <c r="K39" s="79">
        <v>30</v>
      </c>
      <c r="L39" s="79">
        <v>16</v>
      </c>
      <c r="M39" s="79" t="s">
        <v>195</v>
      </c>
      <c r="N39" s="79">
        <v>2</v>
      </c>
      <c r="O39" s="79"/>
      <c r="P39" s="79">
        <f>((I39/H39)*E39)</f>
        <v>0.5</v>
      </c>
      <c r="Q39" s="79">
        <f>((I39+J39)/H39)*E39</f>
        <v>4.25</v>
      </c>
      <c r="R39" s="79">
        <f>((I39+J39+K39)/H39)*E39</f>
        <v>8</v>
      </c>
      <c r="S39" s="79">
        <f>((I39+J39+K39+L39)/H39)*E39</f>
        <v>10</v>
      </c>
      <c r="T39" s="79">
        <f>+(N39/H39)*E39</f>
        <v>0.25</v>
      </c>
      <c r="U39" s="79"/>
      <c r="V39" s="79"/>
      <c r="W39" s="79"/>
      <c r="X39" s="80">
        <f>T39/S39</f>
        <v>2.5000000000000001E-2</v>
      </c>
      <c r="Y39" s="76" t="s">
        <v>196</v>
      </c>
      <c r="Z39" s="76" t="s">
        <v>197</v>
      </c>
      <c r="AA39" s="76" t="s">
        <v>198</v>
      </c>
      <c r="AB39" s="76" t="s">
        <v>199</v>
      </c>
    </row>
    <row r="40" spans="1:28" ht="81.75" customHeight="1" thickBot="1">
      <c r="A40" s="73" t="s">
        <v>1306</v>
      </c>
      <c r="B40" s="76" t="s">
        <v>191</v>
      </c>
      <c r="C40" s="77" t="s">
        <v>192</v>
      </c>
      <c r="D40" s="76" t="s">
        <v>200</v>
      </c>
      <c r="E40" s="78">
        <v>10</v>
      </c>
      <c r="F40" s="79" t="s">
        <v>58</v>
      </c>
      <c r="G40" s="79" t="s">
        <v>201</v>
      </c>
      <c r="H40" s="79">
        <v>1</v>
      </c>
      <c r="I40" s="79">
        <v>1</v>
      </c>
      <c r="J40" s="79">
        <v>1</v>
      </c>
      <c r="K40" s="79">
        <v>1</v>
      </c>
      <c r="L40" s="79">
        <v>1</v>
      </c>
      <c r="M40" s="79" t="s">
        <v>202</v>
      </c>
      <c r="N40" s="79">
        <v>185</v>
      </c>
      <c r="O40" s="79">
        <v>185</v>
      </c>
      <c r="P40" s="79">
        <f>0.25*E40</f>
        <v>2.5</v>
      </c>
      <c r="Q40" s="79">
        <f>0.5*E40</f>
        <v>5</v>
      </c>
      <c r="R40" s="79">
        <f>0.75*E40</f>
        <v>7.5</v>
      </c>
      <c r="S40" s="79">
        <f>1*E40</f>
        <v>10</v>
      </c>
      <c r="T40" s="79">
        <f>(((N40/O40)*E40)*0.25)</f>
        <v>2.5</v>
      </c>
      <c r="U40" s="79"/>
      <c r="V40" s="79"/>
      <c r="W40" s="79"/>
      <c r="X40" s="80">
        <f>T40/S40</f>
        <v>0.25</v>
      </c>
      <c r="Y40" s="76" t="s">
        <v>203</v>
      </c>
      <c r="Z40" s="76" t="s">
        <v>204</v>
      </c>
      <c r="AA40" s="76" t="s">
        <v>107</v>
      </c>
      <c r="AB40" s="76" t="s">
        <v>205</v>
      </c>
    </row>
    <row r="41" spans="1:28" ht="81.75" customHeight="1" thickBot="1">
      <c r="A41" s="73" t="s">
        <v>1306</v>
      </c>
      <c r="B41" s="76" t="s">
        <v>191</v>
      </c>
      <c r="C41" s="77" t="s">
        <v>192</v>
      </c>
      <c r="D41" s="76" t="s">
        <v>206</v>
      </c>
      <c r="E41" s="78">
        <v>9</v>
      </c>
      <c r="F41" s="79" t="s">
        <v>24</v>
      </c>
      <c r="G41" s="79" t="s">
        <v>25</v>
      </c>
      <c r="H41" s="79">
        <v>4</v>
      </c>
      <c r="I41" s="79">
        <v>1</v>
      </c>
      <c r="J41" s="79">
        <v>1</v>
      </c>
      <c r="K41" s="79">
        <v>1</v>
      </c>
      <c r="L41" s="79">
        <v>1</v>
      </c>
      <c r="M41" s="79" t="s">
        <v>195</v>
      </c>
      <c r="N41" s="79">
        <v>1</v>
      </c>
      <c r="O41" s="79"/>
      <c r="P41" s="79">
        <f>((I41/H41)*E41)</f>
        <v>2.25</v>
      </c>
      <c r="Q41" s="79">
        <f>((I41+J41)/H41)*E41</f>
        <v>4.5</v>
      </c>
      <c r="R41" s="79">
        <f>((I41+J41+K41)/H41)*E41</f>
        <v>6.75</v>
      </c>
      <c r="S41" s="79">
        <f>((I41+J41+K41+L41)/H41)*E41</f>
        <v>9</v>
      </c>
      <c r="T41" s="79">
        <f>+(N41/H41)*E41</f>
        <v>2.25</v>
      </c>
      <c r="U41" s="79"/>
      <c r="V41" s="79"/>
      <c r="W41" s="79"/>
      <c r="X41" s="80">
        <f>T41/S41</f>
        <v>0.25</v>
      </c>
      <c r="Y41" s="76" t="s">
        <v>207</v>
      </c>
      <c r="Z41" s="76" t="s">
        <v>208</v>
      </c>
      <c r="AA41" s="76" t="s">
        <v>209</v>
      </c>
      <c r="AB41" s="76" t="s">
        <v>210</v>
      </c>
    </row>
    <row r="42" spans="1:28" ht="81.75" customHeight="1" thickBot="1">
      <c r="A42" s="73" t="s">
        <v>1306</v>
      </c>
      <c r="B42" s="76" t="s">
        <v>191</v>
      </c>
      <c r="C42" s="77" t="s">
        <v>192</v>
      </c>
      <c r="D42" s="76" t="s">
        <v>211</v>
      </c>
      <c r="E42" s="78">
        <v>8</v>
      </c>
      <c r="F42" s="79" t="s">
        <v>58</v>
      </c>
      <c r="G42" s="79" t="s">
        <v>212</v>
      </c>
      <c r="H42" s="79">
        <v>1</v>
      </c>
      <c r="I42" s="79">
        <v>1</v>
      </c>
      <c r="J42" s="79">
        <v>1</v>
      </c>
      <c r="K42" s="79">
        <v>1</v>
      </c>
      <c r="L42" s="79">
        <v>1</v>
      </c>
      <c r="M42" s="79" t="s">
        <v>213</v>
      </c>
      <c r="N42" s="79">
        <v>569</v>
      </c>
      <c r="O42" s="79">
        <v>569</v>
      </c>
      <c r="P42" s="79">
        <f>0.25*E42</f>
        <v>2</v>
      </c>
      <c r="Q42" s="79">
        <f>0.5*E42</f>
        <v>4</v>
      </c>
      <c r="R42" s="79">
        <f>0.75*E42</f>
        <v>6</v>
      </c>
      <c r="S42" s="79">
        <f>1*E42</f>
        <v>8</v>
      </c>
      <c r="T42" s="79">
        <f>(((N42/O42)*E42)*0.25)</f>
        <v>2</v>
      </c>
      <c r="U42" s="79"/>
      <c r="V42" s="79"/>
      <c r="W42" s="79"/>
      <c r="X42" s="80">
        <f t="shared" ref="X42:X44" si="10">T42/S42</f>
        <v>0.25</v>
      </c>
      <c r="Y42" s="76" t="s">
        <v>214</v>
      </c>
      <c r="Z42" s="76" t="s">
        <v>215</v>
      </c>
      <c r="AA42" s="76" t="s">
        <v>216</v>
      </c>
      <c r="AB42" s="76" t="s">
        <v>217</v>
      </c>
    </row>
    <row r="43" spans="1:28" ht="81.75" customHeight="1" thickBot="1">
      <c r="A43" s="73" t="s">
        <v>1306</v>
      </c>
      <c r="B43" s="76" t="s">
        <v>191</v>
      </c>
      <c r="C43" s="77" t="s">
        <v>192</v>
      </c>
      <c r="D43" s="76" t="s">
        <v>218</v>
      </c>
      <c r="E43" s="78">
        <v>9</v>
      </c>
      <c r="F43" s="79" t="s">
        <v>58</v>
      </c>
      <c r="G43" s="79" t="s">
        <v>219</v>
      </c>
      <c r="H43" s="79">
        <v>1</v>
      </c>
      <c r="I43" s="79">
        <v>1</v>
      </c>
      <c r="J43" s="79">
        <v>1</v>
      </c>
      <c r="K43" s="79">
        <v>1</v>
      </c>
      <c r="L43" s="79">
        <v>1</v>
      </c>
      <c r="M43" s="79" t="s">
        <v>213</v>
      </c>
      <c r="N43" s="79">
        <v>180</v>
      </c>
      <c r="O43" s="79">
        <v>180</v>
      </c>
      <c r="P43" s="79">
        <f>0.25*E43</f>
        <v>2.25</v>
      </c>
      <c r="Q43" s="79">
        <f>0.5*E43</f>
        <v>4.5</v>
      </c>
      <c r="R43" s="79">
        <f>0.75*E43</f>
        <v>6.75</v>
      </c>
      <c r="S43" s="79">
        <f>1*E43</f>
        <v>9</v>
      </c>
      <c r="T43" s="79">
        <f>(((N43/O43)*E43)*0.25)</f>
        <v>2.25</v>
      </c>
      <c r="U43" s="79"/>
      <c r="V43" s="79"/>
      <c r="W43" s="79"/>
      <c r="X43" s="80">
        <f t="shared" si="10"/>
        <v>0.25</v>
      </c>
      <c r="Y43" s="76" t="s">
        <v>220</v>
      </c>
      <c r="Z43" s="76" t="s">
        <v>221</v>
      </c>
      <c r="AA43" s="76" t="s">
        <v>222</v>
      </c>
      <c r="AB43" s="76" t="s">
        <v>223</v>
      </c>
    </row>
    <row r="44" spans="1:28" ht="81.75" customHeight="1" thickBot="1">
      <c r="A44" s="73" t="s">
        <v>1306</v>
      </c>
      <c r="B44" s="76" t="s">
        <v>191</v>
      </c>
      <c r="C44" s="77" t="s">
        <v>192</v>
      </c>
      <c r="D44" s="76" t="s">
        <v>224</v>
      </c>
      <c r="E44" s="78">
        <v>8</v>
      </c>
      <c r="F44" s="79" t="s">
        <v>58</v>
      </c>
      <c r="G44" s="79" t="s">
        <v>225</v>
      </c>
      <c r="H44" s="79">
        <v>1</v>
      </c>
      <c r="I44" s="79">
        <v>1</v>
      </c>
      <c r="J44" s="79">
        <v>1</v>
      </c>
      <c r="K44" s="79">
        <v>1</v>
      </c>
      <c r="L44" s="79">
        <v>1</v>
      </c>
      <c r="M44" s="79" t="s">
        <v>213</v>
      </c>
      <c r="N44" s="79">
        <v>1733</v>
      </c>
      <c r="O44" s="79">
        <v>1733</v>
      </c>
      <c r="P44" s="79">
        <f>0.25*E44</f>
        <v>2</v>
      </c>
      <c r="Q44" s="79">
        <f>0.5*E44</f>
        <v>4</v>
      </c>
      <c r="R44" s="79">
        <f>0.75*E44</f>
        <v>6</v>
      </c>
      <c r="S44" s="79">
        <f>1*E44</f>
        <v>8</v>
      </c>
      <c r="T44" s="79">
        <f>(((N44/O44)*E44)*0.25)</f>
        <v>2</v>
      </c>
      <c r="U44" s="79"/>
      <c r="V44" s="79"/>
      <c r="W44" s="79"/>
      <c r="X44" s="80">
        <f t="shared" si="10"/>
        <v>0.25</v>
      </c>
      <c r="Y44" s="76" t="s">
        <v>226</v>
      </c>
      <c r="Z44" s="76" t="s">
        <v>227</v>
      </c>
      <c r="AA44" s="76" t="s">
        <v>228</v>
      </c>
      <c r="AB44" s="76" t="s">
        <v>229</v>
      </c>
    </row>
    <row r="45" spans="1:28" ht="81.75" customHeight="1" thickBot="1">
      <c r="A45" s="73" t="s">
        <v>1306</v>
      </c>
      <c r="B45" s="76" t="s">
        <v>191</v>
      </c>
      <c r="C45" s="77" t="s">
        <v>192</v>
      </c>
      <c r="D45" s="76" t="s">
        <v>230</v>
      </c>
      <c r="E45" s="78">
        <v>8</v>
      </c>
      <c r="F45" s="79" t="s">
        <v>24</v>
      </c>
      <c r="G45" s="79" t="s">
        <v>25</v>
      </c>
      <c r="H45" s="79">
        <v>4</v>
      </c>
      <c r="I45" s="79">
        <v>1</v>
      </c>
      <c r="J45" s="79">
        <v>1</v>
      </c>
      <c r="K45" s="79">
        <v>1</v>
      </c>
      <c r="L45" s="79">
        <v>1</v>
      </c>
      <c r="M45" s="79" t="s">
        <v>231</v>
      </c>
      <c r="N45" s="79">
        <v>1</v>
      </c>
      <c r="O45" s="79"/>
      <c r="P45" s="79">
        <f>((I45/H45)*E45)</f>
        <v>2</v>
      </c>
      <c r="Q45" s="79">
        <f>((I45+J45)/H45)*E45</f>
        <v>4</v>
      </c>
      <c r="R45" s="79">
        <f>((I45+J45+K45)/H45)*E45</f>
        <v>6</v>
      </c>
      <c r="S45" s="79">
        <f>((I45+J45+K45+L45)/H45)*E45</f>
        <v>8</v>
      </c>
      <c r="T45" s="79">
        <f>+(N45/H45)*E45</f>
        <v>2</v>
      </c>
      <c r="U45" s="79"/>
      <c r="V45" s="79"/>
      <c r="W45" s="79"/>
      <c r="X45" s="80">
        <f t="shared" ref="X45:X48" si="11">T45/S45</f>
        <v>0.25</v>
      </c>
      <c r="Y45" s="76" t="s">
        <v>232</v>
      </c>
      <c r="Z45" s="76" t="s">
        <v>233</v>
      </c>
      <c r="AA45" s="76" t="s">
        <v>234</v>
      </c>
      <c r="AB45" s="76" t="s">
        <v>235</v>
      </c>
    </row>
    <row r="46" spans="1:28" ht="81.75" customHeight="1" thickBot="1">
      <c r="A46" s="73" t="s">
        <v>1306</v>
      </c>
      <c r="B46" s="76" t="s">
        <v>191</v>
      </c>
      <c r="C46" s="77" t="s">
        <v>192</v>
      </c>
      <c r="D46" s="76" t="s">
        <v>236</v>
      </c>
      <c r="E46" s="78">
        <v>9</v>
      </c>
      <c r="F46" s="79" t="s">
        <v>24</v>
      </c>
      <c r="G46" s="79" t="s">
        <v>237</v>
      </c>
      <c r="H46" s="79">
        <v>4</v>
      </c>
      <c r="I46" s="79">
        <v>1</v>
      </c>
      <c r="J46" s="79">
        <v>1</v>
      </c>
      <c r="K46" s="79">
        <v>1</v>
      </c>
      <c r="L46" s="79">
        <v>1</v>
      </c>
      <c r="M46" s="79" t="s">
        <v>238</v>
      </c>
      <c r="N46" s="79">
        <v>1</v>
      </c>
      <c r="O46" s="79"/>
      <c r="P46" s="79">
        <f>((I46/H46)*E46)</f>
        <v>2.25</v>
      </c>
      <c r="Q46" s="79">
        <f>((I46+J46)/H46)*E46</f>
        <v>4.5</v>
      </c>
      <c r="R46" s="79">
        <f>((I46+J46+K46)/H46)*E46</f>
        <v>6.75</v>
      </c>
      <c r="S46" s="79">
        <f>((I46+J46+K46+L46)/H46)*E46</f>
        <v>9</v>
      </c>
      <c r="T46" s="79">
        <f>+(N46/H46)*E46</f>
        <v>2.25</v>
      </c>
      <c r="U46" s="79"/>
      <c r="V46" s="79"/>
      <c r="W46" s="79"/>
      <c r="X46" s="80">
        <f t="shared" si="11"/>
        <v>0.25</v>
      </c>
      <c r="Y46" s="76" t="s">
        <v>239</v>
      </c>
      <c r="Z46" s="76" t="s">
        <v>240</v>
      </c>
      <c r="AA46" s="76" t="s">
        <v>141</v>
      </c>
      <c r="AB46" s="76" t="s">
        <v>205</v>
      </c>
    </row>
    <row r="47" spans="1:28" ht="81.75" customHeight="1" thickBot="1">
      <c r="A47" s="73" t="s">
        <v>1306</v>
      </c>
      <c r="B47" s="76" t="s">
        <v>191</v>
      </c>
      <c r="C47" s="77" t="s">
        <v>192</v>
      </c>
      <c r="D47" s="76" t="s">
        <v>241</v>
      </c>
      <c r="E47" s="78">
        <v>7</v>
      </c>
      <c r="F47" s="79" t="s">
        <v>58</v>
      </c>
      <c r="G47" s="79" t="s">
        <v>242</v>
      </c>
      <c r="H47" s="79">
        <v>1</v>
      </c>
      <c r="I47" s="79">
        <v>1</v>
      </c>
      <c r="J47" s="79">
        <v>1</v>
      </c>
      <c r="K47" s="79">
        <v>1</v>
      </c>
      <c r="L47" s="79">
        <v>1</v>
      </c>
      <c r="M47" s="79" t="s">
        <v>238</v>
      </c>
      <c r="N47" s="79">
        <v>22</v>
      </c>
      <c r="O47" s="79">
        <v>22</v>
      </c>
      <c r="P47" s="79">
        <f>0.25*E47</f>
        <v>1.75</v>
      </c>
      <c r="Q47" s="79">
        <f>0.5*E47</f>
        <v>3.5</v>
      </c>
      <c r="R47" s="79">
        <f>0.75*E47</f>
        <v>5.25</v>
      </c>
      <c r="S47" s="79">
        <f>1*E47</f>
        <v>7</v>
      </c>
      <c r="T47" s="79">
        <f>(((N47/O47)*E47)*0.25)</f>
        <v>1.75</v>
      </c>
      <c r="U47" s="79"/>
      <c r="V47" s="79"/>
      <c r="W47" s="79"/>
      <c r="X47" s="80">
        <f t="shared" si="11"/>
        <v>0.25</v>
      </c>
      <c r="Y47" s="76" t="s">
        <v>243</v>
      </c>
      <c r="Z47" s="76" t="s">
        <v>244</v>
      </c>
      <c r="AA47" s="76" t="s">
        <v>141</v>
      </c>
      <c r="AB47" s="76" t="s">
        <v>205</v>
      </c>
    </row>
    <row r="48" spans="1:28" ht="81.75" customHeight="1" thickBot="1">
      <c r="A48" s="73" t="s">
        <v>1306</v>
      </c>
      <c r="B48" s="76" t="s">
        <v>191</v>
      </c>
      <c r="C48" s="77" t="s">
        <v>192</v>
      </c>
      <c r="D48" s="76" t="s">
        <v>245</v>
      </c>
      <c r="E48" s="78">
        <v>7</v>
      </c>
      <c r="F48" s="79" t="s">
        <v>38</v>
      </c>
      <c r="G48" s="79" t="s">
        <v>246</v>
      </c>
      <c r="H48" s="79">
        <v>1</v>
      </c>
      <c r="I48" s="79">
        <v>1</v>
      </c>
      <c r="J48" s="79">
        <v>1</v>
      </c>
      <c r="K48" s="79">
        <v>1</v>
      </c>
      <c r="L48" s="79">
        <v>1</v>
      </c>
      <c r="M48" s="79" t="s">
        <v>247</v>
      </c>
      <c r="N48" s="79">
        <v>1</v>
      </c>
      <c r="O48" s="79"/>
      <c r="P48" s="79">
        <f>0.25*E48</f>
        <v>1.75</v>
      </c>
      <c r="Q48" s="79">
        <f>0.5*E48</f>
        <v>3.5</v>
      </c>
      <c r="R48" s="79">
        <f>0.75*E48</f>
        <v>5.25</v>
      </c>
      <c r="S48" s="79">
        <f>1*E48</f>
        <v>7</v>
      </c>
      <c r="T48" s="79">
        <f>(N48/H48)*E48*0.25</f>
        <v>1.75</v>
      </c>
      <c r="U48" s="79"/>
      <c r="V48" s="79"/>
      <c r="W48" s="79"/>
      <c r="X48" s="80">
        <f t="shared" si="11"/>
        <v>0.25</v>
      </c>
      <c r="Y48" s="76" t="s">
        <v>248</v>
      </c>
      <c r="Z48" s="76" t="s">
        <v>249</v>
      </c>
      <c r="AA48" s="76" t="s">
        <v>250</v>
      </c>
      <c r="AB48" s="76" t="s">
        <v>251</v>
      </c>
    </row>
    <row r="49" spans="1:28" ht="81.75" customHeight="1" thickBot="1">
      <c r="A49" s="73" t="s">
        <v>1306</v>
      </c>
      <c r="B49" s="76" t="s">
        <v>191</v>
      </c>
      <c r="C49" s="77" t="s">
        <v>22</v>
      </c>
      <c r="D49" s="76" t="s">
        <v>252</v>
      </c>
      <c r="E49" s="78">
        <v>7</v>
      </c>
      <c r="F49" s="79" t="s">
        <v>24</v>
      </c>
      <c r="G49" s="79" t="s">
        <v>25</v>
      </c>
      <c r="H49" s="79">
        <v>4</v>
      </c>
      <c r="I49" s="79">
        <v>1</v>
      </c>
      <c r="J49" s="79">
        <v>1</v>
      </c>
      <c r="K49" s="79">
        <v>1</v>
      </c>
      <c r="L49" s="79">
        <v>1</v>
      </c>
      <c r="M49" s="79" t="s">
        <v>253</v>
      </c>
      <c r="N49" s="79">
        <v>1</v>
      </c>
      <c r="O49" s="79"/>
      <c r="P49" s="79">
        <f>((I49/H49)*E49)</f>
        <v>1.75</v>
      </c>
      <c r="Q49" s="79">
        <f>((I49+J49)/H49)*E49</f>
        <v>3.5</v>
      </c>
      <c r="R49" s="79">
        <f>((I49+J49+K49)/H49)*E49</f>
        <v>5.25</v>
      </c>
      <c r="S49" s="79">
        <f>((I49+J49+K49+L49)/H49)*E49</f>
        <v>7</v>
      </c>
      <c r="T49" s="79">
        <f>+(N49/H49)*E49</f>
        <v>1.75</v>
      </c>
      <c r="U49" s="79"/>
      <c r="V49" s="79"/>
      <c r="W49" s="79"/>
      <c r="X49" s="80">
        <f t="shared" ref="X49:X66" si="12">T49/S49</f>
        <v>0.25</v>
      </c>
      <c r="Y49" s="76" t="s">
        <v>254</v>
      </c>
      <c r="Z49" s="76" t="s">
        <v>255</v>
      </c>
      <c r="AA49" s="76" t="s">
        <v>107</v>
      </c>
      <c r="AB49" s="76" t="s">
        <v>205</v>
      </c>
    </row>
    <row r="50" spans="1:28" ht="81.75" customHeight="1" thickBot="1">
      <c r="A50" s="73" t="s">
        <v>1306</v>
      </c>
      <c r="B50" s="76" t="s">
        <v>191</v>
      </c>
      <c r="C50" s="77" t="s">
        <v>192</v>
      </c>
      <c r="D50" s="76" t="s">
        <v>256</v>
      </c>
      <c r="E50" s="78">
        <v>8</v>
      </c>
      <c r="F50" s="79" t="s">
        <v>24</v>
      </c>
      <c r="G50" s="79" t="s">
        <v>25</v>
      </c>
      <c r="H50" s="79">
        <v>4</v>
      </c>
      <c r="I50" s="79">
        <v>1</v>
      </c>
      <c r="J50" s="79">
        <v>1</v>
      </c>
      <c r="K50" s="79">
        <v>1</v>
      </c>
      <c r="L50" s="79">
        <v>1</v>
      </c>
      <c r="M50" s="79" t="s">
        <v>231</v>
      </c>
      <c r="N50" s="79">
        <v>1</v>
      </c>
      <c r="O50" s="79"/>
      <c r="P50" s="79">
        <f>((I50/H50)*E50)</f>
        <v>2</v>
      </c>
      <c r="Q50" s="79">
        <f>((I50+J50)/H50)*E50</f>
        <v>4</v>
      </c>
      <c r="R50" s="79">
        <f>((I50+J50+K50)/H50)*E50</f>
        <v>6</v>
      </c>
      <c r="S50" s="79">
        <f>((I50+J50+K50+L50)/H50)*E50</f>
        <v>8</v>
      </c>
      <c r="T50" s="79">
        <f>+(N50/H50)*E50</f>
        <v>2</v>
      </c>
      <c r="U50" s="79"/>
      <c r="V50" s="79"/>
      <c r="W50" s="79"/>
      <c r="X50" s="80">
        <f t="shared" si="12"/>
        <v>0.25</v>
      </c>
      <c r="Y50" s="76" t="s">
        <v>254</v>
      </c>
      <c r="Z50" s="76" t="s">
        <v>257</v>
      </c>
      <c r="AA50" s="76" t="s">
        <v>258</v>
      </c>
      <c r="AB50" s="76" t="s">
        <v>259</v>
      </c>
    </row>
    <row r="51" spans="1:28" ht="81.75" customHeight="1" thickBot="1">
      <c r="A51" s="86" t="s">
        <v>1307</v>
      </c>
      <c r="B51" s="76" t="s">
        <v>260</v>
      </c>
      <c r="C51" s="77" t="s">
        <v>192</v>
      </c>
      <c r="D51" s="76" t="s">
        <v>261</v>
      </c>
      <c r="E51" s="78">
        <v>15</v>
      </c>
      <c r="F51" s="79" t="s">
        <v>58</v>
      </c>
      <c r="G51" s="79" t="s">
        <v>262</v>
      </c>
      <c r="H51" s="79">
        <v>1</v>
      </c>
      <c r="I51" s="79">
        <v>1</v>
      </c>
      <c r="J51" s="79">
        <v>1</v>
      </c>
      <c r="K51" s="79">
        <v>1</v>
      </c>
      <c r="L51" s="79">
        <v>1</v>
      </c>
      <c r="M51" s="79" t="s">
        <v>263</v>
      </c>
      <c r="N51" s="79">
        <v>3</v>
      </c>
      <c r="O51" s="82">
        <v>3</v>
      </c>
      <c r="P51" s="79">
        <f t="shared" ref="P51:P66" si="13">0.25*E51</f>
        <v>3.75</v>
      </c>
      <c r="Q51" s="79">
        <f t="shared" ref="Q51:Q66" si="14">0.5*E51</f>
        <v>7.5</v>
      </c>
      <c r="R51" s="79">
        <f t="shared" ref="R51:R66" si="15">0.75*E51</f>
        <v>11.25</v>
      </c>
      <c r="S51" s="79">
        <f t="shared" ref="S51:S66" si="16">1*E51</f>
        <v>15</v>
      </c>
      <c r="T51" s="79">
        <f>(((N51/O51)*E51)*0.25)</f>
        <v>3.75</v>
      </c>
      <c r="U51" s="79"/>
      <c r="V51" s="79"/>
      <c r="W51" s="79"/>
      <c r="X51" s="80">
        <f t="shared" si="12"/>
        <v>0.25</v>
      </c>
      <c r="Y51" s="76" t="s">
        <v>264</v>
      </c>
      <c r="Z51" s="76" t="s">
        <v>265</v>
      </c>
      <c r="AA51" s="76" t="s">
        <v>266</v>
      </c>
      <c r="AB51" s="76" t="s">
        <v>267</v>
      </c>
    </row>
    <row r="52" spans="1:28" ht="81.75" customHeight="1" thickBot="1">
      <c r="A52" s="86" t="s">
        <v>1307</v>
      </c>
      <c r="B52" s="76" t="s">
        <v>260</v>
      </c>
      <c r="C52" s="77" t="s">
        <v>192</v>
      </c>
      <c r="D52" s="76" t="s">
        <v>268</v>
      </c>
      <c r="E52" s="78">
        <v>15</v>
      </c>
      <c r="F52" s="79" t="s">
        <v>58</v>
      </c>
      <c r="G52" s="79" t="s">
        <v>269</v>
      </c>
      <c r="H52" s="79">
        <v>1</v>
      </c>
      <c r="I52" s="79">
        <v>1</v>
      </c>
      <c r="J52" s="79">
        <v>1</v>
      </c>
      <c r="K52" s="79">
        <v>1</v>
      </c>
      <c r="L52" s="79">
        <v>1</v>
      </c>
      <c r="M52" s="79" t="s">
        <v>270</v>
      </c>
      <c r="N52" s="79">
        <v>3</v>
      </c>
      <c r="O52" s="82">
        <v>3</v>
      </c>
      <c r="P52" s="79">
        <f t="shared" si="13"/>
        <v>3.75</v>
      </c>
      <c r="Q52" s="79">
        <f t="shared" si="14"/>
        <v>7.5</v>
      </c>
      <c r="R52" s="79">
        <f t="shared" si="15"/>
        <v>11.25</v>
      </c>
      <c r="S52" s="79">
        <f t="shared" si="16"/>
        <v>15</v>
      </c>
      <c r="T52" s="79">
        <f>(((N52/O52)*E52)*0.25)</f>
        <v>3.75</v>
      </c>
      <c r="U52" s="79"/>
      <c r="V52" s="79"/>
      <c r="W52" s="79"/>
      <c r="X52" s="80">
        <f t="shared" si="12"/>
        <v>0.25</v>
      </c>
      <c r="Y52" s="76" t="s">
        <v>271</v>
      </c>
      <c r="Z52" s="76" t="s">
        <v>272</v>
      </c>
      <c r="AA52" s="76" t="s">
        <v>273</v>
      </c>
      <c r="AB52" s="76" t="s">
        <v>274</v>
      </c>
    </row>
    <row r="53" spans="1:28" ht="81.75" customHeight="1" thickBot="1">
      <c r="A53" s="86" t="s">
        <v>1307</v>
      </c>
      <c r="B53" s="76" t="s">
        <v>260</v>
      </c>
      <c r="C53" s="77" t="s">
        <v>192</v>
      </c>
      <c r="D53" s="76" t="s">
        <v>275</v>
      </c>
      <c r="E53" s="78">
        <v>10</v>
      </c>
      <c r="F53" s="79" t="s">
        <v>58</v>
      </c>
      <c r="G53" s="79" t="s">
        <v>276</v>
      </c>
      <c r="H53" s="79">
        <v>1</v>
      </c>
      <c r="I53" s="79">
        <v>1</v>
      </c>
      <c r="J53" s="79">
        <v>1</v>
      </c>
      <c r="K53" s="79">
        <v>1</v>
      </c>
      <c r="L53" s="79">
        <v>1</v>
      </c>
      <c r="M53" s="79" t="s">
        <v>277</v>
      </c>
      <c r="N53" s="79">
        <v>12</v>
      </c>
      <c r="O53" s="82">
        <v>12</v>
      </c>
      <c r="P53" s="79">
        <f t="shared" si="13"/>
        <v>2.5</v>
      </c>
      <c r="Q53" s="79">
        <f t="shared" si="14"/>
        <v>5</v>
      </c>
      <c r="R53" s="79">
        <f t="shared" si="15"/>
        <v>7.5</v>
      </c>
      <c r="S53" s="79">
        <f t="shared" si="16"/>
        <v>10</v>
      </c>
      <c r="T53" s="79">
        <f>(((N53/O53)*E53)*0.25)</f>
        <v>2.5</v>
      </c>
      <c r="U53" s="79"/>
      <c r="V53" s="79"/>
      <c r="W53" s="79"/>
      <c r="X53" s="80">
        <f t="shared" si="12"/>
        <v>0.25</v>
      </c>
      <c r="Y53" s="76" t="s">
        <v>278</v>
      </c>
      <c r="Z53" s="76" t="s">
        <v>279</v>
      </c>
      <c r="AA53" s="76" t="s">
        <v>27</v>
      </c>
      <c r="AB53" s="76" t="s">
        <v>27</v>
      </c>
    </row>
    <row r="54" spans="1:28" ht="81.75" customHeight="1" thickBot="1">
      <c r="A54" s="86" t="s">
        <v>1307</v>
      </c>
      <c r="B54" s="76" t="s">
        <v>260</v>
      </c>
      <c r="C54" s="77" t="s">
        <v>192</v>
      </c>
      <c r="D54" s="76" t="s">
        <v>280</v>
      </c>
      <c r="E54" s="78">
        <v>10</v>
      </c>
      <c r="F54" s="79" t="s">
        <v>58</v>
      </c>
      <c r="G54" s="79" t="s">
        <v>281</v>
      </c>
      <c r="H54" s="79">
        <v>1</v>
      </c>
      <c r="I54" s="79">
        <v>1</v>
      </c>
      <c r="J54" s="79">
        <v>1</v>
      </c>
      <c r="K54" s="79">
        <v>1</v>
      </c>
      <c r="L54" s="79">
        <v>1</v>
      </c>
      <c r="M54" s="79" t="s">
        <v>282</v>
      </c>
      <c r="N54" s="79">
        <v>6</v>
      </c>
      <c r="O54" s="82">
        <v>6</v>
      </c>
      <c r="P54" s="79">
        <f t="shared" si="13"/>
        <v>2.5</v>
      </c>
      <c r="Q54" s="79">
        <f t="shared" si="14"/>
        <v>5</v>
      </c>
      <c r="R54" s="79">
        <f t="shared" si="15"/>
        <v>7.5</v>
      </c>
      <c r="S54" s="79">
        <f t="shared" si="16"/>
        <v>10</v>
      </c>
      <c r="T54" s="79">
        <f>(((N54/O54)*E54)*0.25)</f>
        <v>2.5</v>
      </c>
      <c r="U54" s="79"/>
      <c r="V54" s="79"/>
      <c r="W54" s="79"/>
      <c r="X54" s="80">
        <f t="shared" si="12"/>
        <v>0.25</v>
      </c>
      <c r="Y54" s="76" t="s">
        <v>283</v>
      </c>
      <c r="Z54" s="76" t="s">
        <v>284</v>
      </c>
      <c r="AA54" s="76" t="s">
        <v>27</v>
      </c>
      <c r="AB54" s="76" t="s">
        <v>27</v>
      </c>
    </row>
    <row r="55" spans="1:28" ht="81.75" customHeight="1" thickBot="1">
      <c r="A55" s="86" t="s">
        <v>1307</v>
      </c>
      <c r="B55" s="76" t="s">
        <v>260</v>
      </c>
      <c r="C55" s="77" t="s">
        <v>22</v>
      </c>
      <c r="D55" s="76" t="s">
        <v>285</v>
      </c>
      <c r="E55" s="78">
        <v>10</v>
      </c>
      <c r="F55" s="79" t="s">
        <v>38</v>
      </c>
      <c r="G55" s="79" t="s">
        <v>286</v>
      </c>
      <c r="H55" s="79">
        <v>19</v>
      </c>
      <c r="I55" s="79">
        <v>19</v>
      </c>
      <c r="J55" s="79">
        <v>19</v>
      </c>
      <c r="K55" s="79">
        <v>19</v>
      </c>
      <c r="L55" s="79">
        <v>19</v>
      </c>
      <c r="M55" s="79" t="s">
        <v>287</v>
      </c>
      <c r="N55" s="79">
        <v>19</v>
      </c>
      <c r="O55" s="82"/>
      <c r="P55" s="79">
        <f t="shared" si="13"/>
        <v>2.5</v>
      </c>
      <c r="Q55" s="79">
        <f t="shared" si="14"/>
        <v>5</v>
      </c>
      <c r="R55" s="79">
        <f t="shared" si="15"/>
        <v>7.5</v>
      </c>
      <c r="S55" s="79">
        <f t="shared" si="16"/>
        <v>10</v>
      </c>
      <c r="T55" s="79">
        <f>(N55/H55)*E55*0.25</f>
        <v>2.5</v>
      </c>
      <c r="U55" s="79"/>
      <c r="V55" s="79"/>
      <c r="W55" s="79"/>
      <c r="X55" s="80">
        <f t="shared" si="12"/>
        <v>0.25</v>
      </c>
      <c r="Y55" s="76" t="s">
        <v>288</v>
      </c>
      <c r="Z55" s="76" t="s">
        <v>289</v>
      </c>
      <c r="AA55" s="76" t="s">
        <v>290</v>
      </c>
      <c r="AB55" s="76" t="s">
        <v>291</v>
      </c>
    </row>
    <row r="56" spans="1:28" ht="81.75" customHeight="1" thickBot="1">
      <c r="A56" s="86" t="s">
        <v>1307</v>
      </c>
      <c r="B56" s="76" t="s">
        <v>260</v>
      </c>
      <c r="C56" s="77" t="s">
        <v>22</v>
      </c>
      <c r="D56" s="76" t="s">
        <v>292</v>
      </c>
      <c r="E56" s="78">
        <v>10</v>
      </c>
      <c r="F56" s="79" t="s">
        <v>58</v>
      </c>
      <c r="G56" s="79" t="s">
        <v>293</v>
      </c>
      <c r="H56" s="79">
        <v>1</v>
      </c>
      <c r="I56" s="79">
        <v>1</v>
      </c>
      <c r="J56" s="79">
        <v>1</v>
      </c>
      <c r="K56" s="79">
        <v>1</v>
      </c>
      <c r="L56" s="79">
        <v>1</v>
      </c>
      <c r="M56" s="79" t="s">
        <v>294</v>
      </c>
      <c r="N56" s="79">
        <v>179</v>
      </c>
      <c r="O56" s="82">
        <v>179</v>
      </c>
      <c r="P56" s="79">
        <f t="shared" si="13"/>
        <v>2.5</v>
      </c>
      <c r="Q56" s="79">
        <f t="shared" si="14"/>
        <v>5</v>
      </c>
      <c r="R56" s="79">
        <f t="shared" si="15"/>
        <v>7.5</v>
      </c>
      <c r="S56" s="79">
        <f t="shared" si="16"/>
        <v>10</v>
      </c>
      <c r="T56" s="79">
        <f t="shared" ref="T56:T66" si="17">(((N56/O56)*E56)*0.25)</f>
        <v>2.5</v>
      </c>
      <c r="U56" s="79"/>
      <c r="V56" s="79"/>
      <c r="W56" s="79"/>
      <c r="X56" s="80">
        <f t="shared" si="12"/>
        <v>0.25</v>
      </c>
      <c r="Y56" s="76" t="s">
        <v>295</v>
      </c>
      <c r="Z56" s="76" t="s">
        <v>296</v>
      </c>
      <c r="AA56" s="76" t="s">
        <v>297</v>
      </c>
      <c r="AB56" s="76" t="s">
        <v>298</v>
      </c>
    </row>
    <row r="57" spans="1:28" ht="81.75" customHeight="1" thickBot="1">
      <c r="A57" s="86" t="s">
        <v>1307</v>
      </c>
      <c r="B57" s="76" t="s">
        <v>260</v>
      </c>
      <c r="C57" s="77" t="s">
        <v>22</v>
      </c>
      <c r="D57" s="76" t="s">
        <v>299</v>
      </c>
      <c r="E57" s="78">
        <v>10</v>
      </c>
      <c r="F57" s="79" t="s">
        <v>58</v>
      </c>
      <c r="G57" s="79" t="s">
        <v>300</v>
      </c>
      <c r="H57" s="79">
        <v>1</v>
      </c>
      <c r="I57" s="79">
        <v>1</v>
      </c>
      <c r="J57" s="79">
        <v>1</v>
      </c>
      <c r="K57" s="79">
        <v>1</v>
      </c>
      <c r="L57" s="79">
        <v>1</v>
      </c>
      <c r="M57" s="79" t="s">
        <v>301</v>
      </c>
      <c r="N57" s="79">
        <v>3</v>
      </c>
      <c r="O57" s="82">
        <v>3</v>
      </c>
      <c r="P57" s="79">
        <f t="shared" si="13"/>
        <v>2.5</v>
      </c>
      <c r="Q57" s="79">
        <f t="shared" si="14"/>
        <v>5</v>
      </c>
      <c r="R57" s="79">
        <f t="shared" si="15"/>
        <v>7.5</v>
      </c>
      <c r="S57" s="79">
        <f t="shared" si="16"/>
        <v>10</v>
      </c>
      <c r="T57" s="79">
        <f t="shared" si="17"/>
        <v>2.5</v>
      </c>
      <c r="U57" s="79"/>
      <c r="V57" s="79"/>
      <c r="W57" s="79"/>
      <c r="X57" s="80">
        <f t="shared" si="12"/>
        <v>0.25</v>
      </c>
      <c r="Y57" s="76" t="s">
        <v>302</v>
      </c>
      <c r="Z57" s="76" t="s">
        <v>303</v>
      </c>
      <c r="AA57" s="76" t="s">
        <v>304</v>
      </c>
      <c r="AB57" s="76" t="s">
        <v>305</v>
      </c>
    </row>
    <row r="58" spans="1:28" ht="81.75" customHeight="1" thickBot="1">
      <c r="A58" s="86" t="s">
        <v>1307</v>
      </c>
      <c r="B58" s="76" t="s">
        <v>260</v>
      </c>
      <c r="C58" s="77" t="s">
        <v>22</v>
      </c>
      <c r="D58" s="76" t="s">
        <v>306</v>
      </c>
      <c r="E58" s="78">
        <v>10</v>
      </c>
      <c r="F58" s="79" t="s">
        <v>58</v>
      </c>
      <c r="G58" s="79" t="s">
        <v>25</v>
      </c>
      <c r="H58" s="79">
        <v>1</v>
      </c>
      <c r="I58" s="79">
        <v>1</v>
      </c>
      <c r="J58" s="79">
        <v>1</v>
      </c>
      <c r="K58" s="79">
        <v>1</v>
      </c>
      <c r="L58" s="79">
        <v>1</v>
      </c>
      <c r="M58" s="79" t="s">
        <v>263</v>
      </c>
      <c r="N58" s="79">
        <v>7</v>
      </c>
      <c r="O58" s="82">
        <v>7</v>
      </c>
      <c r="P58" s="79">
        <f t="shared" si="13"/>
        <v>2.5</v>
      </c>
      <c r="Q58" s="79">
        <f t="shared" si="14"/>
        <v>5</v>
      </c>
      <c r="R58" s="79">
        <f t="shared" si="15"/>
        <v>7.5</v>
      </c>
      <c r="S58" s="79">
        <f t="shared" si="16"/>
        <v>10</v>
      </c>
      <c r="T58" s="79">
        <f t="shared" si="17"/>
        <v>2.5</v>
      </c>
      <c r="U58" s="79"/>
      <c r="V58" s="79"/>
      <c r="W58" s="79"/>
      <c r="X58" s="80">
        <f t="shared" si="12"/>
        <v>0.25</v>
      </c>
      <c r="Y58" s="76" t="s">
        <v>307</v>
      </c>
      <c r="Z58" s="76" t="s">
        <v>308</v>
      </c>
      <c r="AA58" s="76" t="s">
        <v>27</v>
      </c>
      <c r="AB58" s="76" t="s">
        <v>27</v>
      </c>
    </row>
    <row r="59" spans="1:28" ht="81.75" customHeight="1" thickBot="1">
      <c r="A59" s="86" t="s">
        <v>1307</v>
      </c>
      <c r="B59" s="76" t="s">
        <v>260</v>
      </c>
      <c r="C59" s="77" t="s">
        <v>22</v>
      </c>
      <c r="D59" s="76" t="s">
        <v>309</v>
      </c>
      <c r="E59" s="78">
        <v>10</v>
      </c>
      <c r="F59" s="79" t="s">
        <v>58</v>
      </c>
      <c r="G59" s="79" t="s">
        <v>25</v>
      </c>
      <c r="H59" s="79">
        <v>1</v>
      </c>
      <c r="I59" s="79">
        <v>1</v>
      </c>
      <c r="J59" s="79">
        <v>1</v>
      </c>
      <c r="K59" s="79">
        <v>1</v>
      </c>
      <c r="L59" s="79">
        <v>1</v>
      </c>
      <c r="M59" s="79" t="s">
        <v>263</v>
      </c>
      <c r="N59" s="79">
        <v>1</v>
      </c>
      <c r="O59" s="82">
        <v>1</v>
      </c>
      <c r="P59" s="79">
        <f t="shared" si="13"/>
        <v>2.5</v>
      </c>
      <c r="Q59" s="79">
        <f t="shared" si="14"/>
        <v>5</v>
      </c>
      <c r="R59" s="79">
        <f t="shared" si="15"/>
        <v>7.5</v>
      </c>
      <c r="S59" s="79">
        <f t="shared" si="16"/>
        <v>10</v>
      </c>
      <c r="T59" s="79">
        <f t="shared" si="17"/>
        <v>2.5</v>
      </c>
      <c r="U59" s="79"/>
      <c r="V59" s="79"/>
      <c r="W59" s="79"/>
      <c r="X59" s="80">
        <f t="shared" si="12"/>
        <v>0.25</v>
      </c>
      <c r="Y59" s="76" t="s">
        <v>310</v>
      </c>
      <c r="Z59" s="76" t="s">
        <v>311</v>
      </c>
      <c r="AA59" s="76" t="s">
        <v>312</v>
      </c>
      <c r="AB59" s="76" t="s">
        <v>313</v>
      </c>
    </row>
    <row r="60" spans="1:28" ht="81.75" customHeight="1" thickBot="1">
      <c r="A60" s="86" t="s">
        <v>1307</v>
      </c>
      <c r="B60" s="76" t="s">
        <v>314</v>
      </c>
      <c r="C60" s="77" t="s">
        <v>192</v>
      </c>
      <c r="D60" s="76" t="s">
        <v>315</v>
      </c>
      <c r="E60" s="78">
        <v>25</v>
      </c>
      <c r="F60" s="79" t="s">
        <v>58</v>
      </c>
      <c r="G60" s="79" t="s">
        <v>316</v>
      </c>
      <c r="H60" s="79">
        <v>1</v>
      </c>
      <c r="I60" s="79">
        <v>1</v>
      </c>
      <c r="J60" s="79">
        <v>1</v>
      </c>
      <c r="K60" s="79">
        <v>1</v>
      </c>
      <c r="L60" s="79">
        <v>1</v>
      </c>
      <c r="M60" s="79" t="s">
        <v>317</v>
      </c>
      <c r="N60" s="79">
        <v>2</v>
      </c>
      <c r="O60" s="79">
        <v>2</v>
      </c>
      <c r="P60" s="79">
        <f t="shared" si="13"/>
        <v>6.25</v>
      </c>
      <c r="Q60" s="79">
        <f t="shared" si="14"/>
        <v>12.5</v>
      </c>
      <c r="R60" s="79">
        <f t="shared" si="15"/>
        <v>18.75</v>
      </c>
      <c r="S60" s="79">
        <f t="shared" si="16"/>
        <v>25</v>
      </c>
      <c r="T60" s="79">
        <f t="shared" si="17"/>
        <v>6.25</v>
      </c>
      <c r="U60" s="79"/>
      <c r="V60" s="79"/>
      <c r="W60" s="79"/>
      <c r="X60" s="80">
        <f t="shared" si="12"/>
        <v>0.25</v>
      </c>
      <c r="Y60" s="76" t="s">
        <v>318</v>
      </c>
      <c r="Z60" s="76" t="s">
        <v>319</v>
      </c>
      <c r="AA60" s="76" t="s">
        <v>320</v>
      </c>
      <c r="AB60" s="76" t="s">
        <v>320</v>
      </c>
    </row>
    <row r="61" spans="1:28" ht="81.75" customHeight="1" thickBot="1">
      <c r="A61" s="86" t="s">
        <v>1307</v>
      </c>
      <c r="B61" s="76" t="s">
        <v>314</v>
      </c>
      <c r="C61" s="77" t="s">
        <v>192</v>
      </c>
      <c r="D61" s="76" t="s">
        <v>321</v>
      </c>
      <c r="E61" s="78">
        <v>20</v>
      </c>
      <c r="F61" s="79" t="s">
        <v>58</v>
      </c>
      <c r="G61" s="79" t="s">
        <v>322</v>
      </c>
      <c r="H61" s="79">
        <v>1</v>
      </c>
      <c r="I61" s="79">
        <v>1</v>
      </c>
      <c r="J61" s="79">
        <v>1</v>
      </c>
      <c r="K61" s="79">
        <v>1</v>
      </c>
      <c r="L61" s="79">
        <v>1</v>
      </c>
      <c r="M61" s="79" t="s">
        <v>317</v>
      </c>
      <c r="N61" s="79">
        <v>5</v>
      </c>
      <c r="O61" s="79">
        <v>5</v>
      </c>
      <c r="P61" s="79">
        <f t="shared" si="13"/>
        <v>5</v>
      </c>
      <c r="Q61" s="79">
        <f t="shared" si="14"/>
        <v>10</v>
      </c>
      <c r="R61" s="79">
        <f t="shared" si="15"/>
        <v>15</v>
      </c>
      <c r="S61" s="79">
        <f t="shared" si="16"/>
        <v>20</v>
      </c>
      <c r="T61" s="79">
        <f t="shared" si="17"/>
        <v>5</v>
      </c>
      <c r="U61" s="79"/>
      <c r="V61" s="79"/>
      <c r="W61" s="79"/>
      <c r="X61" s="80">
        <f t="shared" si="12"/>
        <v>0.25</v>
      </c>
      <c r="Y61" s="76" t="s">
        <v>323</v>
      </c>
      <c r="Z61" s="76" t="s">
        <v>324</v>
      </c>
      <c r="AA61" s="76" t="s">
        <v>320</v>
      </c>
      <c r="AB61" s="76" t="s">
        <v>320</v>
      </c>
    </row>
    <row r="62" spans="1:28" ht="81.75" customHeight="1" thickBot="1">
      <c r="A62" s="86" t="s">
        <v>1307</v>
      </c>
      <c r="B62" s="76" t="s">
        <v>314</v>
      </c>
      <c r="C62" s="77" t="s">
        <v>192</v>
      </c>
      <c r="D62" s="76" t="s">
        <v>325</v>
      </c>
      <c r="E62" s="78">
        <v>10</v>
      </c>
      <c r="F62" s="79" t="s">
        <v>58</v>
      </c>
      <c r="G62" s="79" t="s">
        <v>322</v>
      </c>
      <c r="H62" s="79">
        <v>1</v>
      </c>
      <c r="I62" s="79">
        <v>1</v>
      </c>
      <c r="J62" s="79">
        <v>1</v>
      </c>
      <c r="K62" s="79">
        <v>1</v>
      </c>
      <c r="L62" s="79">
        <v>1</v>
      </c>
      <c r="M62" s="79" t="s">
        <v>317</v>
      </c>
      <c r="N62" s="79">
        <v>4</v>
      </c>
      <c r="O62" s="79">
        <v>4</v>
      </c>
      <c r="P62" s="79">
        <f t="shared" si="13"/>
        <v>2.5</v>
      </c>
      <c r="Q62" s="79">
        <f t="shared" si="14"/>
        <v>5</v>
      </c>
      <c r="R62" s="79">
        <f t="shared" si="15"/>
        <v>7.5</v>
      </c>
      <c r="S62" s="79">
        <f t="shared" si="16"/>
        <v>10</v>
      </c>
      <c r="T62" s="79">
        <f t="shared" si="17"/>
        <v>2.5</v>
      </c>
      <c r="U62" s="79"/>
      <c r="V62" s="79"/>
      <c r="W62" s="79"/>
      <c r="X62" s="80">
        <f t="shared" si="12"/>
        <v>0.25</v>
      </c>
      <c r="Y62" s="76" t="s">
        <v>326</v>
      </c>
      <c r="Z62" s="76" t="s">
        <v>327</v>
      </c>
      <c r="AA62" s="76" t="s">
        <v>320</v>
      </c>
      <c r="AB62" s="76" t="s">
        <v>320</v>
      </c>
    </row>
    <row r="63" spans="1:28" ht="81.75" customHeight="1" thickBot="1">
      <c r="A63" s="86" t="s">
        <v>1307</v>
      </c>
      <c r="B63" s="76" t="s">
        <v>314</v>
      </c>
      <c r="C63" s="77" t="s">
        <v>192</v>
      </c>
      <c r="D63" s="76" t="s">
        <v>328</v>
      </c>
      <c r="E63" s="78">
        <v>20</v>
      </c>
      <c r="F63" s="79" t="s">
        <v>58</v>
      </c>
      <c r="G63" s="79" t="s">
        <v>329</v>
      </c>
      <c r="H63" s="79">
        <v>1</v>
      </c>
      <c r="I63" s="79">
        <v>1</v>
      </c>
      <c r="J63" s="79">
        <v>1</v>
      </c>
      <c r="K63" s="79">
        <v>1</v>
      </c>
      <c r="L63" s="79">
        <v>1</v>
      </c>
      <c r="M63" s="79" t="s">
        <v>317</v>
      </c>
      <c r="N63" s="79">
        <v>19</v>
      </c>
      <c r="O63" s="79">
        <v>19</v>
      </c>
      <c r="P63" s="79">
        <f t="shared" si="13"/>
        <v>5</v>
      </c>
      <c r="Q63" s="79">
        <f t="shared" si="14"/>
        <v>10</v>
      </c>
      <c r="R63" s="79">
        <f t="shared" si="15"/>
        <v>15</v>
      </c>
      <c r="S63" s="79">
        <f t="shared" si="16"/>
        <v>20</v>
      </c>
      <c r="T63" s="79">
        <f t="shared" si="17"/>
        <v>5</v>
      </c>
      <c r="U63" s="79"/>
      <c r="V63" s="79"/>
      <c r="W63" s="79"/>
      <c r="X63" s="80">
        <f t="shared" si="12"/>
        <v>0.25</v>
      </c>
      <c r="Y63" s="76" t="s">
        <v>330</v>
      </c>
      <c r="Z63" s="76" t="s">
        <v>331</v>
      </c>
      <c r="AA63" s="76" t="s">
        <v>320</v>
      </c>
      <c r="AB63" s="76" t="s">
        <v>320</v>
      </c>
    </row>
    <row r="64" spans="1:28" ht="81.75" customHeight="1" thickBot="1">
      <c r="A64" s="86" t="s">
        <v>1307</v>
      </c>
      <c r="B64" s="76" t="s">
        <v>314</v>
      </c>
      <c r="C64" s="77" t="s">
        <v>192</v>
      </c>
      <c r="D64" s="76" t="s">
        <v>332</v>
      </c>
      <c r="E64" s="78">
        <v>20</v>
      </c>
      <c r="F64" s="79" t="s">
        <v>58</v>
      </c>
      <c r="G64" s="79" t="s">
        <v>333</v>
      </c>
      <c r="H64" s="79">
        <v>1</v>
      </c>
      <c r="I64" s="79">
        <v>1</v>
      </c>
      <c r="J64" s="79">
        <v>1</v>
      </c>
      <c r="K64" s="79">
        <v>1</v>
      </c>
      <c r="L64" s="79">
        <v>1</v>
      </c>
      <c r="M64" s="79" t="s">
        <v>317</v>
      </c>
      <c r="N64" s="79">
        <v>8</v>
      </c>
      <c r="O64" s="79">
        <v>8</v>
      </c>
      <c r="P64" s="79">
        <f t="shared" si="13"/>
        <v>5</v>
      </c>
      <c r="Q64" s="79">
        <f t="shared" si="14"/>
        <v>10</v>
      </c>
      <c r="R64" s="79">
        <f t="shared" si="15"/>
        <v>15</v>
      </c>
      <c r="S64" s="79">
        <f t="shared" si="16"/>
        <v>20</v>
      </c>
      <c r="T64" s="79">
        <f t="shared" si="17"/>
        <v>5</v>
      </c>
      <c r="U64" s="79"/>
      <c r="V64" s="79"/>
      <c r="W64" s="79"/>
      <c r="X64" s="80">
        <f t="shared" si="12"/>
        <v>0.25</v>
      </c>
      <c r="Y64" s="76" t="s">
        <v>330</v>
      </c>
      <c r="Z64" s="76" t="s">
        <v>334</v>
      </c>
      <c r="AA64" s="76" t="s">
        <v>320</v>
      </c>
      <c r="AB64" s="76" t="s">
        <v>320</v>
      </c>
    </row>
    <row r="65" spans="1:28" ht="81.75" customHeight="1" thickBot="1">
      <c r="A65" s="86" t="s">
        <v>1307</v>
      </c>
      <c r="B65" s="76" t="s">
        <v>314</v>
      </c>
      <c r="C65" s="77" t="s">
        <v>192</v>
      </c>
      <c r="D65" s="76" t="s">
        <v>335</v>
      </c>
      <c r="E65" s="78">
        <v>3</v>
      </c>
      <c r="F65" s="79" t="s">
        <v>58</v>
      </c>
      <c r="G65" s="79" t="s">
        <v>336</v>
      </c>
      <c r="H65" s="79">
        <v>1</v>
      </c>
      <c r="I65" s="79">
        <v>1</v>
      </c>
      <c r="J65" s="79">
        <v>1</v>
      </c>
      <c r="K65" s="79">
        <v>1</v>
      </c>
      <c r="L65" s="79">
        <v>1</v>
      </c>
      <c r="M65" s="79" t="s">
        <v>317</v>
      </c>
      <c r="N65" s="79">
        <v>199</v>
      </c>
      <c r="O65" s="79">
        <v>199</v>
      </c>
      <c r="P65" s="79">
        <f t="shared" si="13"/>
        <v>0.75</v>
      </c>
      <c r="Q65" s="79">
        <f t="shared" si="14"/>
        <v>1.5</v>
      </c>
      <c r="R65" s="79">
        <f t="shared" si="15"/>
        <v>2.25</v>
      </c>
      <c r="S65" s="79">
        <f t="shared" si="16"/>
        <v>3</v>
      </c>
      <c r="T65" s="79">
        <f t="shared" si="17"/>
        <v>0.75</v>
      </c>
      <c r="U65" s="79"/>
      <c r="V65" s="79"/>
      <c r="W65" s="79"/>
      <c r="X65" s="80">
        <f t="shared" si="12"/>
        <v>0.25</v>
      </c>
      <c r="Y65" s="76" t="s">
        <v>337</v>
      </c>
      <c r="Z65" s="76" t="s">
        <v>338</v>
      </c>
      <c r="AA65" s="76" t="s">
        <v>320</v>
      </c>
      <c r="AB65" s="76" t="s">
        <v>320</v>
      </c>
    </row>
    <row r="66" spans="1:28" ht="81.75" customHeight="1" thickBot="1">
      <c r="A66" s="86" t="s">
        <v>1307</v>
      </c>
      <c r="B66" s="76" t="s">
        <v>314</v>
      </c>
      <c r="C66" s="77" t="s">
        <v>192</v>
      </c>
      <c r="D66" s="76" t="s">
        <v>339</v>
      </c>
      <c r="E66" s="78">
        <v>2</v>
      </c>
      <c r="F66" s="79" t="s">
        <v>58</v>
      </c>
      <c r="G66" s="79" t="s">
        <v>25</v>
      </c>
      <c r="H66" s="79">
        <v>1</v>
      </c>
      <c r="I66" s="79">
        <v>1</v>
      </c>
      <c r="J66" s="79">
        <v>1</v>
      </c>
      <c r="K66" s="79">
        <v>1</v>
      </c>
      <c r="L66" s="79">
        <v>1</v>
      </c>
      <c r="M66" s="79" t="s">
        <v>317</v>
      </c>
      <c r="N66" s="79">
        <v>1</v>
      </c>
      <c r="O66" s="79">
        <v>1</v>
      </c>
      <c r="P66" s="79">
        <f t="shared" si="13"/>
        <v>0.5</v>
      </c>
      <c r="Q66" s="79">
        <f t="shared" si="14"/>
        <v>1</v>
      </c>
      <c r="R66" s="79">
        <f t="shared" si="15"/>
        <v>1.5</v>
      </c>
      <c r="S66" s="79">
        <f t="shared" si="16"/>
        <v>2</v>
      </c>
      <c r="T66" s="79">
        <f t="shared" si="17"/>
        <v>0.5</v>
      </c>
      <c r="U66" s="79"/>
      <c r="V66" s="79"/>
      <c r="W66" s="79"/>
      <c r="X66" s="80">
        <f t="shared" si="12"/>
        <v>0.25</v>
      </c>
      <c r="Y66" s="76" t="s">
        <v>340</v>
      </c>
      <c r="Z66" s="76" t="s">
        <v>341</v>
      </c>
      <c r="AA66" s="76" t="s">
        <v>320</v>
      </c>
      <c r="AB66" s="76" t="s">
        <v>320</v>
      </c>
    </row>
    <row r="67" spans="1:28" ht="81.75" customHeight="1" thickBot="1">
      <c r="A67" s="86" t="s">
        <v>1307</v>
      </c>
      <c r="B67" s="76" t="s">
        <v>342</v>
      </c>
      <c r="C67" s="77" t="s">
        <v>192</v>
      </c>
      <c r="D67" s="76" t="s">
        <v>343</v>
      </c>
      <c r="E67" s="78">
        <v>40</v>
      </c>
      <c r="F67" s="79" t="s">
        <v>24</v>
      </c>
      <c r="G67" s="79" t="s">
        <v>344</v>
      </c>
      <c r="H67" s="79">
        <v>7</v>
      </c>
      <c r="I67" s="79">
        <v>3</v>
      </c>
      <c r="J67" s="79">
        <v>1</v>
      </c>
      <c r="K67" s="79">
        <v>2</v>
      </c>
      <c r="L67" s="79">
        <v>1</v>
      </c>
      <c r="M67" s="79" t="s">
        <v>345</v>
      </c>
      <c r="N67" s="79">
        <v>3</v>
      </c>
      <c r="O67" s="79"/>
      <c r="P67" s="79">
        <f>((I67/H67)*E67)</f>
        <v>17.142857142857142</v>
      </c>
      <c r="Q67" s="79">
        <f>((I67+J67)/H67)*E67</f>
        <v>22.857142857142854</v>
      </c>
      <c r="R67" s="79">
        <f>((I67+J67+K67)/H67)*E67</f>
        <v>34.285714285714285</v>
      </c>
      <c r="S67" s="79">
        <f>((I67+J67+K67+L67)/H67)*E67</f>
        <v>40</v>
      </c>
      <c r="T67" s="87">
        <f>+(N67/H67)*E67</f>
        <v>17.142857142857142</v>
      </c>
      <c r="U67" s="79"/>
      <c r="V67" s="79"/>
      <c r="W67" s="79"/>
      <c r="X67" s="80">
        <f t="shared" ref="X67:X72" si="18">T67/S67</f>
        <v>0.42857142857142855</v>
      </c>
      <c r="Y67" s="76" t="s">
        <v>346</v>
      </c>
      <c r="Z67" s="76" t="s">
        <v>347</v>
      </c>
      <c r="AA67" s="76" t="s">
        <v>27</v>
      </c>
      <c r="AB67" s="76" t="s">
        <v>27</v>
      </c>
    </row>
    <row r="68" spans="1:28" ht="81.75" customHeight="1" thickBot="1">
      <c r="A68" s="86" t="s">
        <v>1307</v>
      </c>
      <c r="B68" s="76" t="s">
        <v>342</v>
      </c>
      <c r="C68" s="77" t="s">
        <v>192</v>
      </c>
      <c r="D68" s="76" t="s">
        <v>348</v>
      </c>
      <c r="E68" s="78">
        <v>40</v>
      </c>
      <c r="F68" s="79" t="s">
        <v>24</v>
      </c>
      <c r="G68" s="79" t="s">
        <v>349</v>
      </c>
      <c r="H68" s="79">
        <v>50</v>
      </c>
      <c r="I68" s="79">
        <v>10</v>
      </c>
      <c r="J68" s="79">
        <v>5</v>
      </c>
      <c r="K68" s="79">
        <v>20</v>
      </c>
      <c r="L68" s="79">
        <v>15</v>
      </c>
      <c r="M68" s="79" t="s">
        <v>350</v>
      </c>
      <c r="N68" s="79">
        <v>10</v>
      </c>
      <c r="O68" s="79"/>
      <c r="P68" s="79">
        <f>((I68/H68)*E68)</f>
        <v>8</v>
      </c>
      <c r="Q68" s="79">
        <f>((I68+J68)/H68)*E68</f>
        <v>12</v>
      </c>
      <c r="R68" s="79">
        <f>((I68+J68+K68)/H68)*E68</f>
        <v>28</v>
      </c>
      <c r="S68" s="79">
        <f>((I68+J68+K68+L68)/H68)*E68</f>
        <v>40</v>
      </c>
      <c r="T68" s="87">
        <f>+(N68/H68)*E68</f>
        <v>8</v>
      </c>
      <c r="U68" s="79"/>
      <c r="V68" s="79"/>
      <c r="W68" s="79"/>
      <c r="X68" s="80">
        <f t="shared" si="18"/>
        <v>0.2</v>
      </c>
      <c r="Y68" s="76" t="s">
        <v>351</v>
      </c>
      <c r="Z68" s="76" t="s">
        <v>352</v>
      </c>
      <c r="AA68" s="76" t="s">
        <v>27</v>
      </c>
      <c r="AB68" s="76" t="s">
        <v>27</v>
      </c>
    </row>
    <row r="69" spans="1:28" ht="81.75" customHeight="1" thickBot="1">
      <c r="A69" s="86" t="s">
        <v>1307</v>
      </c>
      <c r="B69" s="76" t="s">
        <v>342</v>
      </c>
      <c r="C69" s="77" t="s">
        <v>192</v>
      </c>
      <c r="D69" s="76" t="s">
        <v>353</v>
      </c>
      <c r="E69" s="78">
        <v>20</v>
      </c>
      <c r="F69" s="79" t="s">
        <v>24</v>
      </c>
      <c r="G69" s="79" t="s">
        <v>349</v>
      </c>
      <c r="H69" s="79">
        <v>3</v>
      </c>
      <c r="I69" s="79">
        <v>1</v>
      </c>
      <c r="J69" s="79">
        <v>0</v>
      </c>
      <c r="K69" s="79">
        <v>1</v>
      </c>
      <c r="L69" s="79">
        <v>1</v>
      </c>
      <c r="M69" s="79" t="s">
        <v>350</v>
      </c>
      <c r="N69" s="79">
        <v>1</v>
      </c>
      <c r="O69" s="79"/>
      <c r="P69" s="79">
        <f>((I69/H69)*E69)</f>
        <v>6.6666666666666661</v>
      </c>
      <c r="Q69" s="79">
        <f>((I69+J69)/H69)*E69</f>
        <v>6.6666666666666661</v>
      </c>
      <c r="R69" s="79">
        <f>((I69+J69+K69)/H69)*E69</f>
        <v>13.333333333333332</v>
      </c>
      <c r="S69" s="79">
        <f>((I69+J69+K69+L69)/H69)*E69</f>
        <v>20</v>
      </c>
      <c r="T69" s="87">
        <f>+(N69/H69)*E69</f>
        <v>6.6666666666666661</v>
      </c>
      <c r="U69" s="79"/>
      <c r="V69" s="79"/>
      <c r="W69" s="79"/>
      <c r="X69" s="80">
        <f t="shared" si="18"/>
        <v>0.33333333333333331</v>
      </c>
      <c r="Y69" s="76" t="s">
        <v>354</v>
      </c>
      <c r="Z69" s="76" t="s">
        <v>355</v>
      </c>
      <c r="AA69" s="76" t="s">
        <v>27</v>
      </c>
      <c r="AB69" s="76" t="s">
        <v>27</v>
      </c>
    </row>
    <row r="70" spans="1:28" ht="81.75" customHeight="1" thickBot="1">
      <c r="A70" s="86" t="s">
        <v>1307</v>
      </c>
      <c r="B70" s="76" t="s">
        <v>356</v>
      </c>
      <c r="C70" s="77" t="s">
        <v>22</v>
      </c>
      <c r="D70" s="76" t="s">
        <v>357</v>
      </c>
      <c r="E70" s="78">
        <v>15</v>
      </c>
      <c r="F70" s="79" t="s">
        <v>24</v>
      </c>
      <c r="G70" s="79" t="s">
        <v>25</v>
      </c>
      <c r="H70" s="79">
        <v>4</v>
      </c>
      <c r="I70" s="79">
        <v>1</v>
      </c>
      <c r="J70" s="79">
        <v>1</v>
      </c>
      <c r="K70" s="79">
        <v>1</v>
      </c>
      <c r="L70" s="79">
        <v>1</v>
      </c>
      <c r="M70" s="79" t="s">
        <v>358</v>
      </c>
      <c r="N70" s="79">
        <v>1</v>
      </c>
      <c r="O70" s="82"/>
      <c r="P70" s="79">
        <f>((I70/H70)*E70)</f>
        <v>3.75</v>
      </c>
      <c r="Q70" s="79">
        <f>((I70+J70)/H70)*E70</f>
        <v>7.5</v>
      </c>
      <c r="R70" s="79">
        <f>((I70+J70+K70)/H70)*E70</f>
        <v>11.25</v>
      </c>
      <c r="S70" s="79">
        <f>((I70+J70+K70+L70)/H70)*E70</f>
        <v>15</v>
      </c>
      <c r="T70" s="79">
        <f>+(N70/H70)*E70</f>
        <v>3.75</v>
      </c>
      <c r="U70" s="79"/>
      <c r="V70" s="79"/>
      <c r="W70" s="79"/>
      <c r="X70" s="80">
        <f t="shared" si="18"/>
        <v>0.25</v>
      </c>
      <c r="Y70" s="76" t="s">
        <v>359</v>
      </c>
      <c r="Z70" s="76" t="s">
        <v>360</v>
      </c>
      <c r="AA70" s="76" t="s">
        <v>361</v>
      </c>
      <c r="AB70" s="76" t="s">
        <v>362</v>
      </c>
    </row>
    <row r="71" spans="1:28" ht="81.75" customHeight="1" thickBot="1">
      <c r="A71" s="86" t="s">
        <v>1307</v>
      </c>
      <c r="B71" s="81" t="s">
        <v>356</v>
      </c>
      <c r="C71" s="77" t="s">
        <v>22</v>
      </c>
      <c r="D71" s="81" t="s">
        <v>363</v>
      </c>
      <c r="E71" s="78">
        <v>10</v>
      </c>
      <c r="F71" s="79" t="s">
        <v>58</v>
      </c>
      <c r="G71" s="79" t="s">
        <v>183</v>
      </c>
      <c r="H71" s="79">
        <v>1</v>
      </c>
      <c r="I71" s="79">
        <v>1</v>
      </c>
      <c r="J71" s="79">
        <v>1</v>
      </c>
      <c r="K71" s="79">
        <v>1</v>
      </c>
      <c r="L71" s="79">
        <v>1</v>
      </c>
      <c r="M71" s="79" t="s">
        <v>358</v>
      </c>
      <c r="N71" s="79">
        <v>234</v>
      </c>
      <c r="O71" s="82">
        <v>234</v>
      </c>
      <c r="P71" s="79">
        <f>0.25*E71</f>
        <v>2.5</v>
      </c>
      <c r="Q71" s="79">
        <f>0.5*E71</f>
        <v>5</v>
      </c>
      <c r="R71" s="79">
        <f>0.75*E71</f>
        <v>7.5</v>
      </c>
      <c r="S71" s="79">
        <f>1*E71</f>
        <v>10</v>
      </c>
      <c r="T71" s="79">
        <f>(((N71/O71)*E71)*0.25)</f>
        <v>2.5</v>
      </c>
      <c r="U71" s="79"/>
      <c r="V71" s="79"/>
      <c r="W71" s="79"/>
      <c r="X71" s="80">
        <f t="shared" si="18"/>
        <v>0.25</v>
      </c>
      <c r="Y71" s="76" t="s">
        <v>364</v>
      </c>
      <c r="Z71" s="76" t="s">
        <v>365</v>
      </c>
      <c r="AA71" s="76" t="s">
        <v>366</v>
      </c>
      <c r="AB71" s="76" t="s">
        <v>367</v>
      </c>
    </row>
    <row r="72" spans="1:28" ht="89.25" customHeight="1" thickBot="1">
      <c r="A72" s="86" t="s">
        <v>1307</v>
      </c>
      <c r="B72" s="81" t="s">
        <v>356</v>
      </c>
      <c r="C72" s="77" t="s">
        <v>22</v>
      </c>
      <c r="D72" s="81" t="s">
        <v>368</v>
      </c>
      <c r="E72" s="78">
        <v>15</v>
      </c>
      <c r="F72" s="79" t="s">
        <v>58</v>
      </c>
      <c r="G72" s="79" t="s">
        <v>369</v>
      </c>
      <c r="H72" s="79">
        <v>1</v>
      </c>
      <c r="I72" s="79">
        <v>1</v>
      </c>
      <c r="J72" s="79">
        <v>1</v>
      </c>
      <c r="K72" s="79">
        <v>1</v>
      </c>
      <c r="L72" s="79">
        <v>1</v>
      </c>
      <c r="M72" s="79" t="s">
        <v>358</v>
      </c>
      <c r="N72" s="79">
        <v>2</v>
      </c>
      <c r="O72" s="82">
        <v>2</v>
      </c>
      <c r="P72" s="79">
        <f>0.25*E72</f>
        <v>3.75</v>
      </c>
      <c r="Q72" s="79">
        <f>0.5*E72</f>
        <v>7.5</v>
      </c>
      <c r="R72" s="79">
        <f>0.75*E72</f>
        <v>11.25</v>
      </c>
      <c r="S72" s="79">
        <f>1*E72</f>
        <v>15</v>
      </c>
      <c r="T72" s="79">
        <f>(((N72/O72)*E72)*0.25)</f>
        <v>3.75</v>
      </c>
      <c r="U72" s="79"/>
      <c r="V72" s="79"/>
      <c r="W72" s="79"/>
      <c r="X72" s="80">
        <f t="shared" si="18"/>
        <v>0.25</v>
      </c>
      <c r="Y72" s="76" t="s">
        <v>370</v>
      </c>
      <c r="Z72" s="76" t="s">
        <v>371</v>
      </c>
      <c r="AA72" s="76" t="s">
        <v>176</v>
      </c>
      <c r="AB72" s="76" t="s">
        <v>372</v>
      </c>
    </row>
    <row r="73" spans="1:28" ht="81.75" customHeight="1" thickBot="1">
      <c r="A73" s="86" t="s">
        <v>1307</v>
      </c>
      <c r="B73" s="76" t="s">
        <v>356</v>
      </c>
      <c r="C73" s="77" t="s">
        <v>22</v>
      </c>
      <c r="D73" s="76" t="s">
        <v>373</v>
      </c>
      <c r="E73" s="78">
        <v>10</v>
      </c>
      <c r="F73" s="79" t="s">
        <v>24</v>
      </c>
      <c r="G73" s="79" t="s">
        <v>151</v>
      </c>
      <c r="H73" s="79">
        <v>141</v>
      </c>
      <c r="I73" s="79">
        <v>0</v>
      </c>
      <c r="J73" s="79">
        <v>41</v>
      </c>
      <c r="K73" s="79">
        <v>50</v>
      </c>
      <c r="L73" s="79">
        <v>50</v>
      </c>
      <c r="M73" s="79" t="s">
        <v>374</v>
      </c>
      <c r="N73" s="85">
        <v>13</v>
      </c>
      <c r="O73" s="82"/>
      <c r="P73" s="79">
        <f t="shared" ref="P73:P78" si="19">((I73/H73)*E73)</f>
        <v>0</v>
      </c>
      <c r="Q73" s="79">
        <f t="shared" ref="Q73:Q78" si="20">((I73+J73)/H73)*E73</f>
        <v>2.9078014184397158</v>
      </c>
      <c r="R73" s="79">
        <f t="shared" ref="R73:R78" si="21">((I73+J73+K73)/H73)*E73</f>
        <v>6.4539007092198588</v>
      </c>
      <c r="S73" s="79">
        <f t="shared" ref="S73:S78" si="22">((I73+J73+K73+L73)/H73)*E73</f>
        <v>10</v>
      </c>
      <c r="T73" s="79">
        <f t="shared" ref="T73:T78" si="23">+(N73/H73)*E73</f>
        <v>0.92198581560283688</v>
      </c>
      <c r="U73" s="79"/>
      <c r="V73" s="79"/>
      <c r="W73" s="79"/>
      <c r="X73" s="80">
        <f t="shared" ref="X73:X78" si="24">T73/S73</f>
        <v>9.2198581560283682E-2</v>
      </c>
      <c r="Y73" s="76" t="s">
        <v>375</v>
      </c>
      <c r="Z73" s="76" t="s">
        <v>376</v>
      </c>
      <c r="AA73" s="76" t="s">
        <v>377</v>
      </c>
      <c r="AB73" s="76" t="s">
        <v>378</v>
      </c>
    </row>
    <row r="74" spans="1:28" ht="81.75" customHeight="1" thickBot="1">
      <c r="A74" s="86" t="s">
        <v>1307</v>
      </c>
      <c r="B74" s="76" t="s">
        <v>356</v>
      </c>
      <c r="C74" s="77" t="s">
        <v>22</v>
      </c>
      <c r="D74" s="76" t="s">
        <v>379</v>
      </c>
      <c r="E74" s="78">
        <v>10</v>
      </c>
      <c r="F74" s="79" t="s">
        <v>24</v>
      </c>
      <c r="G74" s="79" t="s">
        <v>380</v>
      </c>
      <c r="H74" s="79">
        <v>40</v>
      </c>
      <c r="I74" s="79">
        <v>0</v>
      </c>
      <c r="J74" s="79">
        <v>0</v>
      </c>
      <c r="K74" s="79">
        <v>20</v>
      </c>
      <c r="L74" s="79">
        <v>20</v>
      </c>
      <c r="M74" s="79" t="s">
        <v>374</v>
      </c>
      <c r="N74" s="79">
        <v>0</v>
      </c>
      <c r="O74" s="82"/>
      <c r="P74" s="79">
        <f t="shared" si="19"/>
        <v>0</v>
      </c>
      <c r="Q74" s="79">
        <f t="shared" si="20"/>
        <v>0</v>
      </c>
      <c r="R74" s="79">
        <f t="shared" si="21"/>
        <v>5</v>
      </c>
      <c r="S74" s="79">
        <f t="shared" si="22"/>
        <v>10</v>
      </c>
      <c r="T74" s="79">
        <f t="shared" si="23"/>
        <v>0</v>
      </c>
      <c r="U74" s="79"/>
      <c r="V74" s="79"/>
      <c r="W74" s="79"/>
      <c r="X74" s="80">
        <f t="shared" si="24"/>
        <v>0</v>
      </c>
      <c r="Y74" s="76" t="s">
        <v>372</v>
      </c>
      <c r="Z74" s="76" t="s">
        <v>381</v>
      </c>
      <c r="AA74" s="76" t="s">
        <v>382</v>
      </c>
      <c r="AB74" s="76" t="s">
        <v>383</v>
      </c>
    </row>
    <row r="75" spans="1:28" ht="81.75" customHeight="1" thickBot="1">
      <c r="A75" s="86" t="s">
        <v>1307</v>
      </c>
      <c r="B75" s="76" t="s">
        <v>356</v>
      </c>
      <c r="C75" s="77" t="s">
        <v>22</v>
      </c>
      <c r="D75" s="76" t="s">
        <v>384</v>
      </c>
      <c r="E75" s="78">
        <v>10</v>
      </c>
      <c r="F75" s="79" t="s">
        <v>24</v>
      </c>
      <c r="G75" s="79" t="s">
        <v>151</v>
      </c>
      <c r="H75" s="79">
        <v>210</v>
      </c>
      <c r="I75" s="79">
        <v>0</v>
      </c>
      <c r="J75" s="79">
        <v>70</v>
      </c>
      <c r="K75" s="79">
        <v>70</v>
      </c>
      <c r="L75" s="79">
        <v>70</v>
      </c>
      <c r="M75" s="79" t="s">
        <v>374</v>
      </c>
      <c r="N75" s="85">
        <v>37</v>
      </c>
      <c r="O75" s="82"/>
      <c r="P75" s="79">
        <f t="shared" si="19"/>
        <v>0</v>
      </c>
      <c r="Q75" s="79">
        <f t="shared" si="20"/>
        <v>3.333333333333333</v>
      </c>
      <c r="R75" s="79">
        <f t="shared" si="21"/>
        <v>6.6666666666666661</v>
      </c>
      <c r="S75" s="79">
        <f t="shared" si="22"/>
        <v>10</v>
      </c>
      <c r="T75" s="79">
        <f t="shared" si="23"/>
        <v>1.7619047619047621</v>
      </c>
      <c r="U75" s="79"/>
      <c r="V75" s="79"/>
      <c r="W75" s="79"/>
      <c r="X75" s="80">
        <f t="shared" si="24"/>
        <v>0.1761904761904762</v>
      </c>
      <c r="Y75" s="76" t="s">
        <v>385</v>
      </c>
      <c r="Z75" s="76" t="s">
        <v>386</v>
      </c>
      <c r="AA75" s="76" t="s">
        <v>387</v>
      </c>
      <c r="AB75" s="76" t="s">
        <v>378</v>
      </c>
    </row>
    <row r="76" spans="1:28" ht="81.75" customHeight="1" thickBot="1">
      <c r="A76" s="86" t="s">
        <v>1307</v>
      </c>
      <c r="B76" s="76" t="s">
        <v>356</v>
      </c>
      <c r="C76" s="77" t="s">
        <v>22</v>
      </c>
      <c r="D76" s="76" t="s">
        <v>388</v>
      </c>
      <c r="E76" s="78">
        <v>10</v>
      </c>
      <c r="F76" s="79" t="s">
        <v>24</v>
      </c>
      <c r="G76" s="79" t="s">
        <v>389</v>
      </c>
      <c r="H76" s="79">
        <v>38</v>
      </c>
      <c r="I76" s="79">
        <v>0</v>
      </c>
      <c r="J76" s="79">
        <v>0</v>
      </c>
      <c r="K76" s="79">
        <v>25</v>
      </c>
      <c r="L76" s="79">
        <v>13</v>
      </c>
      <c r="M76" s="79" t="s">
        <v>390</v>
      </c>
      <c r="N76" s="79">
        <v>0</v>
      </c>
      <c r="O76" s="82"/>
      <c r="P76" s="79">
        <f t="shared" si="19"/>
        <v>0</v>
      </c>
      <c r="Q76" s="79">
        <f t="shared" si="20"/>
        <v>0</v>
      </c>
      <c r="R76" s="79">
        <f t="shared" si="21"/>
        <v>6.5789473684210531</v>
      </c>
      <c r="S76" s="79">
        <f t="shared" si="22"/>
        <v>10</v>
      </c>
      <c r="T76" s="79">
        <f t="shared" si="23"/>
        <v>0</v>
      </c>
      <c r="U76" s="79"/>
      <c r="V76" s="79"/>
      <c r="W76" s="79"/>
      <c r="X76" s="80">
        <f t="shared" si="24"/>
        <v>0</v>
      </c>
      <c r="Y76" s="76" t="s">
        <v>372</v>
      </c>
      <c r="Z76" s="76" t="s">
        <v>391</v>
      </c>
      <c r="AA76" s="76" t="s">
        <v>392</v>
      </c>
      <c r="AB76" s="76" t="s">
        <v>393</v>
      </c>
    </row>
    <row r="77" spans="1:28" ht="81.75" customHeight="1" thickBot="1">
      <c r="A77" s="86" t="s">
        <v>1307</v>
      </c>
      <c r="B77" s="76" t="s">
        <v>356</v>
      </c>
      <c r="C77" s="77" t="s">
        <v>22</v>
      </c>
      <c r="D77" s="76" t="s">
        <v>394</v>
      </c>
      <c r="E77" s="78">
        <v>10</v>
      </c>
      <c r="F77" s="79" t="s">
        <v>24</v>
      </c>
      <c r="G77" s="79" t="s">
        <v>380</v>
      </c>
      <c r="H77" s="79">
        <v>30</v>
      </c>
      <c r="I77" s="79">
        <v>0</v>
      </c>
      <c r="J77" s="79">
        <v>0</v>
      </c>
      <c r="K77" s="79">
        <v>15</v>
      </c>
      <c r="L77" s="79">
        <v>15</v>
      </c>
      <c r="M77" s="79" t="s">
        <v>390</v>
      </c>
      <c r="N77" s="79">
        <v>0</v>
      </c>
      <c r="O77" s="82"/>
      <c r="P77" s="79">
        <f t="shared" si="19"/>
        <v>0</v>
      </c>
      <c r="Q77" s="79">
        <f t="shared" si="20"/>
        <v>0</v>
      </c>
      <c r="R77" s="79">
        <f t="shared" si="21"/>
        <v>5</v>
      </c>
      <c r="S77" s="79">
        <f t="shared" si="22"/>
        <v>10</v>
      </c>
      <c r="T77" s="79">
        <f t="shared" si="23"/>
        <v>0</v>
      </c>
      <c r="U77" s="79"/>
      <c r="V77" s="79"/>
      <c r="W77" s="79"/>
      <c r="X77" s="80">
        <f t="shared" si="24"/>
        <v>0</v>
      </c>
      <c r="Y77" s="76" t="s">
        <v>372</v>
      </c>
      <c r="Z77" s="76" t="s">
        <v>395</v>
      </c>
      <c r="AA77" s="76" t="s">
        <v>396</v>
      </c>
      <c r="AB77" s="76" t="s">
        <v>397</v>
      </c>
    </row>
    <row r="78" spans="1:28" ht="81.75" customHeight="1" thickBot="1">
      <c r="A78" s="86" t="s">
        <v>1307</v>
      </c>
      <c r="B78" s="76" t="s">
        <v>356</v>
      </c>
      <c r="C78" s="77" t="s">
        <v>22</v>
      </c>
      <c r="D78" s="76" t="s">
        <v>398</v>
      </c>
      <c r="E78" s="78">
        <v>10</v>
      </c>
      <c r="F78" s="79" t="s">
        <v>24</v>
      </c>
      <c r="G78" s="79" t="s">
        <v>151</v>
      </c>
      <c r="H78" s="79">
        <v>45</v>
      </c>
      <c r="I78" s="79">
        <v>1</v>
      </c>
      <c r="J78" s="79">
        <v>3</v>
      </c>
      <c r="K78" s="79">
        <v>21</v>
      </c>
      <c r="L78" s="79">
        <v>20</v>
      </c>
      <c r="M78" s="79" t="s">
        <v>390</v>
      </c>
      <c r="N78" s="79">
        <v>1</v>
      </c>
      <c r="O78" s="82"/>
      <c r="P78" s="79">
        <f t="shared" si="19"/>
        <v>0.22222222222222224</v>
      </c>
      <c r="Q78" s="79">
        <f t="shared" si="20"/>
        <v>0.88888888888888895</v>
      </c>
      <c r="R78" s="79">
        <f t="shared" si="21"/>
        <v>5.5555555555555554</v>
      </c>
      <c r="S78" s="79">
        <f t="shared" si="22"/>
        <v>10</v>
      </c>
      <c r="T78" s="79">
        <f t="shared" si="23"/>
        <v>0.22222222222222224</v>
      </c>
      <c r="U78" s="79"/>
      <c r="V78" s="79"/>
      <c r="W78" s="79"/>
      <c r="X78" s="80">
        <f t="shared" si="24"/>
        <v>2.2222222222222223E-2</v>
      </c>
      <c r="Y78" s="76" t="s">
        <v>399</v>
      </c>
      <c r="Z78" s="76" t="s">
        <v>400</v>
      </c>
      <c r="AA78" s="76" t="s">
        <v>401</v>
      </c>
      <c r="AB78" s="76" t="s">
        <v>378</v>
      </c>
    </row>
    <row r="79" spans="1:28" ht="81.75" customHeight="1" thickBot="1">
      <c r="A79" s="86" t="s">
        <v>1307</v>
      </c>
      <c r="B79" s="83" t="s">
        <v>402</v>
      </c>
      <c r="C79" s="77" t="s">
        <v>403</v>
      </c>
      <c r="D79" s="83" t="s">
        <v>404</v>
      </c>
      <c r="E79" s="84">
        <v>20</v>
      </c>
      <c r="F79" s="85" t="s">
        <v>58</v>
      </c>
      <c r="G79" s="85" t="s">
        <v>405</v>
      </c>
      <c r="H79" s="85">
        <v>1</v>
      </c>
      <c r="I79" s="85">
        <v>1</v>
      </c>
      <c r="J79" s="85">
        <v>1</v>
      </c>
      <c r="K79" s="85">
        <v>1</v>
      </c>
      <c r="L79" s="85">
        <v>1</v>
      </c>
      <c r="M79" s="85" t="s">
        <v>406</v>
      </c>
      <c r="N79" s="79">
        <v>399</v>
      </c>
      <c r="O79" s="88">
        <v>399</v>
      </c>
      <c r="P79" s="79">
        <f>0.25*E79</f>
        <v>5</v>
      </c>
      <c r="Q79" s="79">
        <f>0.5*E79</f>
        <v>10</v>
      </c>
      <c r="R79" s="79">
        <f>0.75*E79</f>
        <v>15</v>
      </c>
      <c r="S79" s="79">
        <f>1*E79</f>
        <v>20</v>
      </c>
      <c r="T79" s="79">
        <f>(((N79/O79)*E79)*0.25)</f>
        <v>5</v>
      </c>
      <c r="U79" s="79"/>
      <c r="V79" s="79"/>
      <c r="W79" s="79"/>
      <c r="X79" s="80">
        <f>T79/S79</f>
        <v>0.25</v>
      </c>
      <c r="Y79" s="76" t="s">
        <v>407</v>
      </c>
      <c r="Z79" s="76" t="s">
        <v>408</v>
      </c>
      <c r="AA79" s="76" t="s">
        <v>409</v>
      </c>
      <c r="AB79" s="76" t="s">
        <v>410</v>
      </c>
    </row>
    <row r="80" spans="1:28" ht="81.75" customHeight="1" thickBot="1">
      <c r="A80" s="86" t="s">
        <v>1307</v>
      </c>
      <c r="B80" s="76" t="s">
        <v>402</v>
      </c>
      <c r="C80" s="77" t="s">
        <v>403</v>
      </c>
      <c r="D80" s="76" t="s">
        <v>411</v>
      </c>
      <c r="E80" s="78">
        <v>20</v>
      </c>
      <c r="F80" s="79" t="s">
        <v>24</v>
      </c>
      <c r="G80" s="79" t="s">
        <v>412</v>
      </c>
      <c r="H80" s="79">
        <v>6</v>
      </c>
      <c r="I80" s="79">
        <v>0</v>
      </c>
      <c r="J80" s="79">
        <v>2</v>
      </c>
      <c r="K80" s="79">
        <v>0</v>
      </c>
      <c r="L80" s="79">
        <v>4</v>
      </c>
      <c r="M80" s="79" t="s">
        <v>413</v>
      </c>
      <c r="N80" s="79">
        <v>0</v>
      </c>
      <c r="O80" s="82"/>
      <c r="P80" s="79">
        <f t="shared" ref="P80:P89" si="25">((I80/H80)*E80)</f>
        <v>0</v>
      </c>
      <c r="Q80" s="79">
        <f t="shared" ref="Q80:Q89" si="26">((I80+J80)/H80)*E80</f>
        <v>6.6666666666666661</v>
      </c>
      <c r="R80" s="79">
        <f t="shared" ref="R80:R89" si="27">((I80+J80+K80)/H80)*E80</f>
        <v>6.6666666666666661</v>
      </c>
      <c r="S80" s="79">
        <f t="shared" ref="S80:S89" si="28">((I80+J80+K80+L80)/H80)*E80</f>
        <v>20</v>
      </c>
      <c r="T80" s="79">
        <f t="shared" ref="T80:T89" si="29">+(N80/H80)*E80</f>
        <v>0</v>
      </c>
      <c r="U80" s="79"/>
      <c r="V80" s="79"/>
      <c r="W80" s="79"/>
      <c r="X80" s="80">
        <f t="shared" ref="X80:X89" si="30">T80/S80</f>
        <v>0</v>
      </c>
      <c r="Y80" s="76" t="s">
        <v>27</v>
      </c>
      <c r="Z80" s="76" t="s">
        <v>27</v>
      </c>
      <c r="AA80" s="76" t="s">
        <v>27</v>
      </c>
      <c r="AB80" s="76" t="s">
        <v>27</v>
      </c>
    </row>
    <row r="81" spans="1:28" ht="81.75" customHeight="1" thickBot="1">
      <c r="A81" s="86" t="s">
        <v>1307</v>
      </c>
      <c r="B81" s="76" t="s">
        <v>402</v>
      </c>
      <c r="C81" s="77" t="s">
        <v>403</v>
      </c>
      <c r="D81" s="76" t="s">
        <v>414</v>
      </c>
      <c r="E81" s="78">
        <v>20</v>
      </c>
      <c r="F81" s="79" t="s">
        <v>24</v>
      </c>
      <c r="G81" s="79" t="s">
        <v>415</v>
      </c>
      <c r="H81" s="79">
        <v>70</v>
      </c>
      <c r="I81" s="79">
        <v>5</v>
      </c>
      <c r="J81" s="79">
        <v>22</v>
      </c>
      <c r="K81" s="79">
        <v>21</v>
      </c>
      <c r="L81" s="79">
        <v>22</v>
      </c>
      <c r="M81" s="79" t="s">
        <v>416</v>
      </c>
      <c r="N81" s="79">
        <v>5</v>
      </c>
      <c r="O81" s="82"/>
      <c r="P81" s="79">
        <f t="shared" si="25"/>
        <v>1.4285714285714284</v>
      </c>
      <c r="Q81" s="79">
        <f t="shared" si="26"/>
        <v>7.7142857142857144</v>
      </c>
      <c r="R81" s="79">
        <f t="shared" si="27"/>
        <v>13.714285714285715</v>
      </c>
      <c r="S81" s="79">
        <f t="shared" si="28"/>
        <v>20</v>
      </c>
      <c r="T81" s="79">
        <f t="shared" si="29"/>
        <v>1.4285714285714284</v>
      </c>
      <c r="U81" s="79"/>
      <c r="V81" s="79"/>
      <c r="W81" s="79"/>
      <c r="X81" s="80">
        <f t="shared" ref="X81" si="31">T81/S81</f>
        <v>7.1428571428571425E-2</v>
      </c>
      <c r="Y81" s="76" t="s">
        <v>417</v>
      </c>
      <c r="Z81" s="76" t="s">
        <v>418</v>
      </c>
      <c r="AA81" s="76" t="s">
        <v>419</v>
      </c>
      <c r="AB81" s="76" t="s">
        <v>420</v>
      </c>
    </row>
    <row r="82" spans="1:28" ht="81.75" customHeight="1" thickBot="1">
      <c r="A82" s="86" t="s">
        <v>1307</v>
      </c>
      <c r="B82" s="76" t="s">
        <v>402</v>
      </c>
      <c r="C82" s="77" t="s">
        <v>403</v>
      </c>
      <c r="D82" s="76" t="s">
        <v>421</v>
      </c>
      <c r="E82" s="78">
        <v>20</v>
      </c>
      <c r="F82" s="79" t="s">
        <v>24</v>
      </c>
      <c r="G82" s="79" t="s">
        <v>25</v>
      </c>
      <c r="H82" s="79">
        <v>4</v>
      </c>
      <c r="I82" s="79">
        <v>1</v>
      </c>
      <c r="J82" s="79">
        <v>1</v>
      </c>
      <c r="K82" s="79">
        <v>1</v>
      </c>
      <c r="L82" s="79">
        <v>1</v>
      </c>
      <c r="M82" s="79" t="s">
        <v>422</v>
      </c>
      <c r="N82" s="79">
        <v>1</v>
      </c>
      <c r="O82" s="82"/>
      <c r="P82" s="79">
        <f t="shared" si="25"/>
        <v>5</v>
      </c>
      <c r="Q82" s="79">
        <f t="shared" si="26"/>
        <v>10</v>
      </c>
      <c r="R82" s="79">
        <f t="shared" si="27"/>
        <v>15</v>
      </c>
      <c r="S82" s="79">
        <f t="shared" si="28"/>
        <v>20</v>
      </c>
      <c r="T82" s="79">
        <f t="shared" si="29"/>
        <v>5</v>
      </c>
      <c r="U82" s="79"/>
      <c r="V82" s="79"/>
      <c r="W82" s="79"/>
      <c r="X82" s="80">
        <f t="shared" si="30"/>
        <v>0.25</v>
      </c>
      <c r="Y82" s="76" t="s">
        <v>423</v>
      </c>
      <c r="Z82" s="76" t="s">
        <v>424</v>
      </c>
      <c r="AA82" s="76" t="s">
        <v>42</v>
      </c>
      <c r="AB82" s="76" t="s">
        <v>93</v>
      </c>
    </row>
    <row r="83" spans="1:28" ht="81.75" customHeight="1" thickBot="1">
      <c r="A83" s="86" t="s">
        <v>1307</v>
      </c>
      <c r="B83" s="76" t="s">
        <v>402</v>
      </c>
      <c r="C83" s="77" t="s">
        <v>403</v>
      </c>
      <c r="D83" s="76" t="s">
        <v>425</v>
      </c>
      <c r="E83" s="78">
        <v>20</v>
      </c>
      <c r="F83" s="79" t="s">
        <v>24</v>
      </c>
      <c r="G83" s="79" t="s">
        <v>25</v>
      </c>
      <c r="H83" s="79">
        <v>3</v>
      </c>
      <c r="I83" s="79">
        <v>1</v>
      </c>
      <c r="J83" s="79">
        <v>1</v>
      </c>
      <c r="K83" s="79">
        <v>0</v>
      </c>
      <c r="L83" s="79">
        <v>1</v>
      </c>
      <c r="M83" s="79" t="s">
        <v>426</v>
      </c>
      <c r="N83" s="79">
        <v>1</v>
      </c>
      <c r="O83" s="82"/>
      <c r="P83" s="79">
        <f t="shared" si="25"/>
        <v>6.6666666666666661</v>
      </c>
      <c r="Q83" s="79">
        <f t="shared" si="26"/>
        <v>13.333333333333332</v>
      </c>
      <c r="R83" s="79">
        <f t="shared" si="27"/>
        <v>13.333333333333332</v>
      </c>
      <c r="S83" s="79">
        <f t="shared" si="28"/>
        <v>20</v>
      </c>
      <c r="T83" s="89">
        <f t="shared" si="29"/>
        <v>6.6666666666666661</v>
      </c>
      <c r="U83" s="79"/>
      <c r="V83" s="79"/>
      <c r="W83" s="79"/>
      <c r="X83" s="80">
        <f t="shared" si="30"/>
        <v>0.33333333333333331</v>
      </c>
      <c r="Y83" s="76" t="s">
        <v>427</v>
      </c>
      <c r="Z83" s="76" t="s">
        <v>428</v>
      </c>
      <c r="AA83" s="76" t="s">
        <v>429</v>
      </c>
      <c r="AB83" s="76" t="s">
        <v>430</v>
      </c>
    </row>
    <row r="84" spans="1:28" ht="81.75" customHeight="1" thickBot="1">
      <c r="A84" s="86" t="s">
        <v>1308</v>
      </c>
      <c r="B84" s="76" t="s">
        <v>431</v>
      </c>
      <c r="C84" s="77" t="s">
        <v>432</v>
      </c>
      <c r="D84" s="76" t="s">
        <v>433</v>
      </c>
      <c r="E84" s="78">
        <v>6</v>
      </c>
      <c r="F84" s="79" t="s">
        <v>24</v>
      </c>
      <c r="G84" s="79" t="s">
        <v>434</v>
      </c>
      <c r="H84" s="79">
        <v>120</v>
      </c>
      <c r="I84" s="79">
        <v>50</v>
      </c>
      <c r="J84" s="79">
        <v>40</v>
      </c>
      <c r="K84" s="79">
        <v>20</v>
      </c>
      <c r="L84" s="79">
        <v>10</v>
      </c>
      <c r="M84" s="79" t="s">
        <v>435</v>
      </c>
      <c r="N84" s="79">
        <v>50</v>
      </c>
      <c r="O84" s="82"/>
      <c r="P84" s="79">
        <f t="shared" si="25"/>
        <v>2.5</v>
      </c>
      <c r="Q84" s="79">
        <f t="shared" si="26"/>
        <v>4.5</v>
      </c>
      <c r="R84" s="79">
        <f t="shared" si="27"/>
        <v>5.5</v>
      </c>
      <c r="S84" s="79">
        <f t="shared" si="28"/>
        <v>6</v>
      </c>
      <c r="T84" s="79">
        <f t="shared" si="29"/>
        <v>2.5</v>
      </c>
      <c r="U84" s="79"/>
      <c r="V84" s="79"/>
      <c r="W84" s="79"/>
      <c r="X84" s="80">
        <f t="shared" si="30"/>
        <v>0.41666666666666669</v>
      </c>
      <c r="Y84" s="76" t="s">
        <v>436</v>
      </c>
      <c r="Z84" s="76" t="s">
        <v>437</v>
      </c>
      <c r="AA84" s="76" t="s">
        <v>438</v>
      </c>
      <c r="AB84" s="76" t="s">
        <v>439</v>
      </c>
    </row>
    <row r="85" spans="1:28" ht="81.75" customHeight="1" thickBot="1">
      <c r="A85" s="86" t="s">
        <v>1308</v>
      </c>
      <c r="B85" s="76" t="s">
        <v>431</v>
      </c>
      <c r="C85" s="77" t="s">
        <v>432</v>
      </c>
      <c r="D85" s="76" t="s">
        <v>440</v>
      </c>
      <c r="E85" s="78">
        <v>5</v>
      </c>
      <c r="F85" s="79" t="s">
        <v>24</v>
      </c>
      <c r="G85" s="79" t="s">
        <v>441</v>
      </c>
      <c r="H85" s="79">
        <v>44</v>
      </c>
      <c r="I85" s="79">
        <v>0</v>
      </c>
      <c r="J85" s="79">
        <v>10</v>
      </c>
      <c r="K85" s="79">
        <v>17</v>
      </c>
      <c r="L85" s="79">
        <v>17</v>
      </c>
      <c r="M85" s="79" t="s">
        <v>435</v>
      </c>
      <c r="N85" s="79">
        <v>0</v>
      </c>
      <c r="O85" s="82"/>
      <c r="P85" s="79">
        <f t="shared" si="25"/>
        <v>0</v>
      </c>
      <c r="Q85" s="79">
        <f t="shared" si="26"/>
        <v>1.1363636363636362</v>
      </c>
      <c r="R85" s="79">
        <f t="shared" si="27"/>
        <v>3.0681818181818183</v>
      </c>
      <c r="S85" s="79">
        <f t="shared" si="28"/>
        <v>5</v>
      </c>
      <c r="T85" s="79">
        <f t="shared" si="29"/>
        <v>0</v>
      </c>
      <c r="U85" s="79"/>
      <c r="V85" s="79"/>
      <c r="W85" s="79"/>
      <c r="X85" s="80">
        <f t="shared" si="30"/>
        <v>0</v>
      </c>
      <c r="Y85" s="76" t="s">
        <v>442</v>
      </c>
      <c r="Z85" s="76" t="s">
        <v>443</v>
      </c>
      <c r="AA85" s="76" t="s">
        <v>30</v>
      </c>
      <c r="AB85" s="76" t="s">
        <v>30</v>
      </c>
    </row>
    <row r="86" spans="1:28" ht="81.75" customHeight="1" thickBot="1">
      <c r="A86" s="86" t="s">
        <v>1308</v>
      </c>
      <c r="B86" s="76" t="s">
        <v>431</v>
      </c>
      <c r="C86" s="77" t="s">
        <v>444</v>
      </c>
      <c r="D86" s="76" t="s">
        <v>445</v>
      </c>
      <c r="E86" s="78">
        <v>5</v>
      </c>
      <c r="F86" s="79" t="s">
        <v>24</v>
      </c>
      <c r="G86" s="79" t="s">
        <v>446</v>
      </c>
      <c r="H86" s="79">
        <v>3</v>
      </c>
      <c r="I86" s="79">
        <v>0</v>
      </c>
      <c r="J86" s="79">
        <v>1</v>
      </c>
      <c r="K86" s="79">
        <v>1</v>
      </c>
      <c r="L86" s="79">
        <v>1</v>
      </c>
      <c r="M86" s="79" t="s">
        <v>447</v>
      </c>
      <c r="N86" s="79">
        <v>0</v>
      </c>
      <c r="O86" s="82"/>
      <c r="P86" s="79">
        <f t="shared" si="25"/>
        <v>0</v>
      </c>
      <c r="Q86" s="79">
        <f t="shared" si="26"/>
        <v>1.6666666666666665</v>
      </c>
      <c r="R86" s="79">
        <f t="shared" si="27"/>
        <v>3.333333333333333</v>
      </c>
      <c r="S86" s="79">
        <f t="shared" si="28"/>
        <v>5</v>
      </c>
      <c r="T86" s="79">
        <f t="shared" si="29"/>
        <v>0</v>
      </c>
      <c r="U86" s="79"/>
      <c r="V86" s="79"/>
      <c r="W86" s="79"/>
      <c r="X86" s="80">
        <f t="shared" si="30"/>
        <v>0</v>
      </c>
      <c r="Y86" s="76" t="s">
        <v>448</v>
      </c>
      <c r="Z86" s="76" t="s">
        <v>449</v>
      </c>
      <c r="AA86" s="76" t="s">
        <v>450</v>
      </c>
      <c r="AB86" s="76" t="s">
        <v>451</v>
      </c>
    </row>
    <row r="87" spans="1:28" ht="81.75" customHeight="1" thickBot="1">
      <c r="A87" s="86" t="s">
        <v>1308</v>
      </c>
      <c r="B87" s="76" t="s">
        <v>431</v>
      </c>
      <c r="C87" s="77" t="s">
        <v>444</v>
      </c>
      <c r="D87" s="76" t="s">
        <v>452</v>
      </c>
      <c r="E87" s="78">
        <v>6</v>
      </c>
      <c r="F87" s="79" t="s">
        <v>24</v>
      </c>
      <c r="G87" s="79" t="s">
        <v>453</v>
      </c>
      <c r="H87" s="79">
        <v>40</v>
      </c>
      <c r="I87" s="79">
        <v>0</v>
      </c>
      <c r="J87" s="79">
        <v>12</v>
      </c>
      <c r="K87" s="79">
        <v>16</v>
      </c>
      <c r="L87" s="79">
        <v>12</v>
      </c>
      <c r="M87" s="79" t="s">
        <v>454</v>
      </c>
      <c r="N87" s="79">
        <v>0</v>
      </c>
      <c r="O87" s="82"/>
      <c r="P87" s="79">
        <f t="shared" si="25"/>
        <v>0</v>
      </c>
      <c r="Q87" s="79">
        <f t="shared" si="26"/>
        <v>1.7999999999999998</v>
      </c>
      <c r="R87" s="79">
        <f t="shared" si="27"/>
        <v>4.1999999999999993</v>
      </c>
      <c r="S87" s="79">
        <f t="shared" si="28"/>
        <v>6</v>
      </c>
      <c r="T87" s="79">
        <f t="shared" si="29"/>
        <v>0</v>
      </c>
      <c r="U87" s="79"/>
      <c r="V87" s="79"/>
      <c r="W87" s="79"/>
      <c r="X87" s="80">
        <f t="shared" si="30"/>
        <v>0</v>
      </c>
      <c r="Y87" s="76" t="s">
        <v>455</v>
      </c>
      <c r="Z87" s="76" t="s">
        <v>456</v>
      </c>
      <c r="AA87" s="76" t="s">
        <v>457</v>
      </c>
      <c r="AB87" s="76" t="s">
        <v>458</v>
      </c>
    </row>
    <row r="88" spans="1:28" ht="81.75" customHeight="1" thickBot="1">
      <c r="A88" s="86" t="s">
        <v>1308</v>
      </c>
      <c r="B88" s="76" t="s">
        <v>431</v>
      </c>
      <c r="C88" s="77" t="s">
        <v>444</v>
      </c>
      <c r="D88" s="76" t="s">
        <v>459</v>
      </c>
      <c r="E88" s="78">
        <v>6</v>
      </c>
      <c r="F88" s="79" t="s">
        <v>24</v>
      </c>
      <c r="G88" s="79" t="s">
        <v>460</v>
      </c>
      <c r="H88" s="79">
        <v>60</v>
      </c>
      <c r="I88" s="79">
        <v>0</v>
      </c>
      <c r="J88" s="79">
        <v>10</v>
      </c>
      <c r="K88" s="79">
        <v>40</v>
      </c>
      <c r="L88" s="79">
        <v>10</v>
      </c>
      <c r="M88" s="79" t="s">
        <v>447</v>
      </c>
      <c r="N88" s="79">
        <v>0</v>
      </c>
      <c r="O88" s="82"/>
      <c r="P88" s="79">
        <f t="shared" si="25"/>
        <v>0</v>
      </c>
      <c r="Q88" s="79">
        <f t="shared" si="26"/>
        <v>1</v>
      </c>
      <c r="R88" s="79">
        <f t="shared" si="27"/>
        <v>5</v>
      </c>
      <c r="S88" s="79">
        <f t="shared" si="28"/>
        <v>6</v>
      </c>
      <c r="T88" s="79">
        <f t="shared" si="29"/>
        <v>0</v>
      </c>
      <c r="U88" s="79"/>
      <c r="V88" s="79"/>
      <c r="W88" s="79"/>
      <c r="X88" s="80">
        <f t="shared" si="30"/>
        <v>0</v>
      </c>
      <c r="Y88" s="76" t="s">
        <v>461</v>
      </c>
      <c r="Z88" s="76" t="s">
        <v>462</v>
      </c>
      <c r="AA88" s="76" t="s">
        <v>463</v>
      </c>
      <c r="AB88" s="76" t="s">
        <v>464</v>
      </c>
    </row>
    <row r="89" spans="1:28" ht="81.75" customHeight="1" thickBot="1">
      <c r="A89" s="86" t="s">
        <v>1308</v>
      </c>
      <c r="B89" s="76" t="s">
        <v>431</v>
      </c>
      <c r="C89" s="77" t="s">
        <v>465</v>
      </c>
      <c r="D89" s="76" t="s">
        <v>466</v>
      </c>
      <c r="E89" s="78">
        <v>6</v>
      </c>
      <c r="F89" s="79" t="s">
        <v>24</v>
      </c>
      <c r="G89" s="79" t="s">
        <v>467</v>
      </c>
      <c r="H89" s="79">
        <v>34</v>
      </c>
      <c r="I89" s="79">
        <v>7</v>
      </c>
      <c r="J89" s="79">
        <v>9</v>
      </c>
      <c r="K89" s="79">
        <v>9</v>
      </c>
      <c r="L89" s="79">
        <v>9</v>
      </c>
      <c r="M89" s="79" t="s">
        <v>468</v>
      </c>
      <c r="N89" s="79">
        <v>7</v>
      </c>
      <c r="O89" s="82"/>
      <c r="P89" s="79">
        <f t="shared" si="25"/>
        <v>1.2352941176470589</v>
      </c>
      <c r="Q89" s="79">
        <f t="shared" si="26"/>
        <v>2.8235294117647056</v>
      </c>
      <c r="R89" s="79">
        <f t="shared" si="27"/>
        <v>4.4117647058823533</v>
      </c>
      <c r="S89" s="79">
        <f t="shared" si="28"/>
        <v>6</v>
      </c>
      <c r="T89" s="89">
        <f t="shared" si="29"/>
        <v>1.2352941176470589</v>
      </c>
      <c r="U89" s="79"/>
      <c r="V89" s="79"/>
      <c r="W89" s="79"/>
      <c r="X89" s="80">
        <f t="shared" si="30"/>
        <v>0.20588235294117649</v>
      </c>
      <c r="Y89" s="76" t="s">
        <v>469</v>
      </c>
      <c r="Z89" s="76" t="s">
        <v>470</v>
      </c>
      <c r="AA89" s="76" t="s">
        <v>471</v>
      </c>
      <c r="AB89" s="76" t="s">
        <v>472</v>
      </c>
    </row>
    <row r="90" spans="1:28" ht="81.75" customHeight="1" thickBot="1">
      <c r="A90" s="86" t="s">
        <v>1308</v>
      </c>
      <c r="B90" s="76" t="s">
        <v>431</v>
      </c>
      <c r="C90" s="77" t="s">
        <v>465</v>
      </c>
      <c r="D90" s="76" t="s">
        <v>473</v>
      </c>
      <c r="E90" s="78">
        <v>6</v>
      </c>
      <c r="F90" s="79" t="s">
        <v>38</v>
      </c>
      <c r="G90" s="79" t="s">
        <v>474</v>
      </c>
      <c r="H90" s="79">
        <v>152</v>
      </c>
      <c r="I90" s="79">
        <v>152</v>
      </c>
      <c r="J90" s="79">
        <v>152</v>
      </c>
      <c r="K90" s="79">
        <v>152</v>
      </c>
      <c r="L90" s="79">
        <v>152</v>
      </c>
      <c r="M90" s="79" t="s">
        <v>475</v>
      </c>
      <c r="N90" s="79">
        <v>152</v>
      </c>
      <c r="O90" s="82"/>
      <c r="P90" s="79">
        <f>0.25*E90</f>
        <v>1.5</v>
      </c>
      <c r="Q90" s="79">
        <f>0.5*E90</f>
        <v>3</v>
      </c>
      <c r="R90" s="79">
        <f>0.75*E90</f>
        <v>4.5</v>
      </c>
      <c r="S90" s="79">
        <f>1*E90</f>
        <v>6</v>
      </c>
      <c r="T90" s="89">
        <f>(N90/H90)*E90*0.25</f>
        <v>1.5</v>
      </c>
      <c r="U90" s="79"/>
      <c r="V90" s="79"/>
      <c r="W90" s="79"/>
      <c r="X90" s="80">
        <f>T90/S90</f>
        <v>0.25</v>
      </c>
      <c r="Y90" s="76" t="s">
        <v>476</v>
      </c>
      <c r="Z90" s="76" t="s">
        <v>477</v>
      </c>
      <c r="AA90" s="76" t="s">
        <v>478</v>
      </c>
      <c r="AB90" s="76" t="s">
        <v>479</v>
      </c>
    </row>
    <row r="91" spans="1:28" ht="81.75" customHeight="1" thickBot="1">
      <c r="A91" s="86" t="s">
        <v>1308</v>
      </c>
      <c r="B91" s="76" t="s">
        <v>431</v>
      </c>
      <c r="C91" s="77" t="s">
        <v>465</v>
      </c>
      <c r="D91" s="76" t="s">
        <v>480</v>
      </c>
      <c r="E91" s="78">
        <v>5</v>
      </c>
      <c r="F91" s="79" t="s">
        <v>24</v>
      </c>
      <c r="G91" s="79" t="s">
        <v>481</v>
      </c>
      <c r="H91" s="79">
        <v>4</v>
      </c>
      <c r="I91" s="79">
        <v>1</v>
      </c>
      <c r="J91" s="79">
        <v>1</v>
      </c>
      <c r="K91" s="79">
        <v>1</v>
      </c>
      <c r="L91" s="79">
        <v>1</v>
      </c>
      <c r="M91" s="79" t="s">
        <v>475</v>
      </c>
      <c r="N91" s="79">
        <v>1</v>
      </c>
      <c r="O91" s="82"/>
      <c r="P91" s="79">
        <f>((I91/H91)*E91)</f>
        <v>1.25</v>
      </c>
      <c r="Q91" s="79">
        <f>((I91+J91)/H91)*E91</f>
        <v>2.5</v>
      </c>
      <c r="R91" s="79">
        <f>((I91+J91+K91)/H91)*E91</f>
        <v>3.75</v>
      </c>
      <c r="S91" s="79">
        <f>((I91+J91+K91+L91)/H91)*E91</f>
        <v>5</v>
      </c>
      <c r="T91" s="89">
        <f>+(N91/H91)*E91</f>
        <v>1.25</v>
      </c>
      <c r="U91" s="79"/>
      <c r="V91" s="79"/>
      <c r="W91" s="79"/>
      <c r="X91" s="80">
        <f t="shared" ref="X91:X99" si="32">T91/S91</f>
        <v>0.25</v>
      </c>
      <c r="Y91" s="76" t="s">
        <v>482</v>
      </c>
      <c r="Z91" s="76" t="s">
        <v>483</v>
      </c>
      <c r="AA91" s="76" t="s">
        <v>484</v>
      </c>
      <c r="AB91" s="76" t="s">
        <v>485</v>
      </c>
    </row>
    <row r="92" spans="1:28" ht="81.75" customHeight="1" thickBot="1">
      <c r="A92" s="86" t="s">
        <v>1308</v>
      </c>
      <c r="B92" s="76" t="s">
        <v>431</v>
      </c>
      <c r="C92" s="77" t="s">
        <v>465</v>
      </c>
      <c r="D92" s="76" t="s">
        <v>486</v>
      </c>
      <c r="E92" s="78">
        <v>5</v>
      </c>
      <c r="F92" s="79" t="s">
        <v>24</v>
      </c>
      <c r="G92" s="79" t="s">
        <v>487</v>
      </c>
      <c r="H92" s="79">
        <v>4</v>
      </c>
      <c r="I92" s="79">
        <v>1</v>
      </c>
      <c r="J92" s="79">
        <v>1</v>
      </c>
      <c r="K92" s="79">
        <v>1</v>
      </c>
      <c r="L92" s="79">
        <v>1</v>
      </c>
      <c r="M92" s="79" t="s">
        <v>488</v>
      </c>
      <c r="N92" s="79">
        <v>1</v>
      </c>
      <c r="O92" s="82"/>
      <c r="P92" s="79">
        <f>((I92/H92)*E92)</f>
        <v>1.25</v>
      </c>
      <c r="Q92" s="79">
        <f>((I92+J92)/H92)*E92</f>
        <v>2.5</v>
      </c>
      <c r="R92" s="79">
        <f>((I92+J92+K92)/H92)*E92</f>
        <v>3.75</v>
      </c>
      <c r="S92" s="79">
        <f>((I92+J92+K92+L92)/H92)*E92</f>
        <v>5</v>
      </c>
      <c r="T92" s="89">
        <f>+(N92/H92)*E92</f>
        <v>1.25</v>
      </c>
      <c r="U92" s="79"/>
      <c r="V92" s="79"/>
      <c r="W92" s="79"/>
      <c r="X92" s="80">
        <f t="shared" si="32"/>
        <v>0.25</v>
      </c>
      <c r="Y92" s="76" t="s">
        <v>489</v>
      </c>
      <c r="Z92" s="76" t="s">
        <v>490</v>
      </c>
      <c r="AA92" s="76" t="s">
        <v>491</v>
      </c>
      <c r="AB92" s="76" t="s">
        <v>492</v>
      </c>
    </row>
    <row r="93" spans="1:28" ht="81.75" customHeight="1" thickBot="1">
      <c r="A93" s="86" t="s">
        <v>1308</v>
      </c>
      <c r="B93" s="76" t="s">
        <v>431</v>
      </c>
      <c r="C93" s="77" t="s">
        <v>465</v>
      </c>
      <c r="D93" s="76" t="s">
        <v>493</v>
      </c>
      <c r="E93" s="78">
        <v>5</v>
      </c>
      <c r="F93" s="79" t="s">
        <v>24</v>
      </c>
      <c r="G93" s="79" t="s">
        <v>494</v>
      </c>
      <c r="H93" s="79">
        <v>40</v>
      </c>
      <c r="I93" s="79">
        <v>10</v>
      </c>
      <c r="J93" s="79">
        <v>10</v>
      </c>
      <c r="K93" s="79">
        <v>10</v>
      </c>
      <c r="L93" s="79">
        <v>10</v>
      </c>
      <c r="M93" s="79" t="s">
        <v>488</v>
      </c>
      <c r="N93" s="79">
        <v>10</v>
      </c>
      <c r="O93" s="82"/>
      <c r="P93" s="79">
        <f>((I93/H93)*E93)</f>
        <v>1.25</v>
      </c>
      <c r="Q93" s="79">
        <f>((I93+J93)/H93)*E93</f>
        <v>2.5</v>
      </c>
      <c r="R93" s="79">
        <f>((I93+J93+K93)/H93)*E93</f>
        <v>3.75</v>
      </c>
      <c r="S93" s="79">
        <f>((I93+J93+K93+L93)/H93)*E93</f>
        <v>5</v>
      </c>
      <c r="T93" s="89">
        <f>+(N93/H93)*E93</f>
        <v>1.25</v>
      </c>
      <c r="U93" s="79"/>
      <c r="V93" s="79"/>
      <c r="W93" s="79"/>
      <c r="X93" s="80">
        <f t="shared" si="32"/>
        <v>0.25</v>
      </c>
      <c r="Y93" s="76" t="s">
        <v>495</v>
      </c>
      <c r="Z93" s="76" t="s">
        <v>496</v>
      </c>
      <c r="AA93" s="76" t="s">
        <v>497</v>
      </c>
      <c r="AB93" s="76" t="s">
        <v>498</v>
      </c>
    </row>
    <row r="94" spans="1:28" ht="81.75" customHeight="1" thickBot="1">
      <c r="A94" s="86" t="s">
        <v>1308</v>
      </c>
      <c r="B94" s="76" t="s">
        <v>431</v>
      </c>
      <c r="C94" s="77" t="s">
        <v>444</v>
      </c>
      <c r="D94" s="76" t="s">
        <v>499</v>
      </c>
      <c r="E94" s="78">
        <v>5</v>
      </c>
      <c r="F94" s="79" t="s">
        <v>24</v>
      </c>
      <c r="G94" s="79" t="s">
        <v>500</v>
      </c>
      <c r="H94" s="79">
        <v>1</v>
      </c>
      <c r="I94" s="79">
        <v>0</v>
      </c>
      <c r="J94" s="79">
        <v>1</v>
      </c>
      <c r="K94" s="79">
        <v>0</v>
      </c>
      <c r="L94" s="79">
        <v>0</v>
      </c>
      <c r="M94" s="79" t="s">
        <v>447</v>
      </c>
      <c r="N94" s="79">
        <v>0</v>
      </c>
      <c r="O94" s="82"/>
      <c r="P94" s="79">
        <f>((I94/H94)*E94)</f>
        <v>0</v>
      </c>
      <c r="Q94" s="79">
        <f>((I94+J94)/H94)*E94</f>
        <v>5</v>
      </c>
      <c r="R94" s="79">
        <f>((I94+J94+K94)/H94)*E94</f>
        <v>5</v>
      </c>
      <c r="S94" s="79">
        <f>((I94+J94+K94+L94)/H94)*E94</f>
        <v>5</v>
      </c>
      <c r="T94" s="89">
        <f>+(N94/H94)*E94</f>
        <v>0</v>
      </c>
      <c r="U94" s="79"/>
      <c r="V94" s="79"/>
      <c r="W94" s="79"/>
      <c r="X94" s="80">
        <f t="shared" si="32"/>
        <v>0</v>
      </c>
      <c r="Y94" s="76" t="s">
        <v>501</v>
      </c>
      <c r="Z94" s="76" t="s">
        <v>502</v>
      </c>
      <c r="AA94" s="76" t="s">
        <v>503</v>
      </c>
      <c r="AB94" s="76" t="s">
        <v>504</v>
      </c>
    </row>
    <row r="95" spans="1:28" ht="112.5" customHeight="1" thickBot="1">
      <c r="A95" s="86" t="s">
        <v>1308</v>
      </c>
      <c r="B95" s="76" t="s">
        <v>431</v>
      </c>
      <c r="C95" s="77" t="s">
        <v>465</v>
      </c>
      <c r="D95" s="76" t="s">
        <v>505</v>
      </c>
      <c r="E95" s="78">
        <v>10</v>
      </c>
      <c r="F95" s="79" t="s">
        <v>38</v>
      </c>
      <c r="G95" s="79" t="s">
        <v>506</v>
      </c>
      <c r="H95" s="79">
        <v>100</v>
      </c>
      <c r="I95" s="79">
        <v>100</v>
      </c>
      <c r="J95" s="79">
        <v>100</v>
      </c>
      <c r="K95" s="79">
        <v>100</v>
      </c>
      <c r="L95" s="79">
        <v>100</v>
      </c>
      <c r="M95" s="79" t="s">
        <v>488</v>
      </c>
      <c r="N95" s="79">
        <v>92</v>
      </c>
      <c r="O95" s="82"/>
      <c r="P95" s="79">
        <f>0.25*E95</f>
        <v>2.5</v>
      </c>
      <c r="Q95" s="79">
        <f>0.5*E95</f>
        <v>5</v>
      </c>
      <c r="R95" s="79">
        <f>0.75*E95</f>
        <v>7.5</v>
      </c>
      <c r="S95" s="79">
        <f>1*E95</f>
        <v>10</v>
      </c>
      <c r="T95" s="89">
        <f>(N95/H95)*E95*0.25</f>
        <v>2.3000000000000003</v>
      </c>
      <c r="U95" s="79"/>
      <c r="V95" s="79"/>
      <c r="W95" s="79"/>
      <c r="X95" s="80">
        <f t="shared" si="32"/>
        <v>0.23000000000000004</v>
      </c>
      <c r="Y95" s="76" t="s">
        <v>507</v>
      </c>
      <c r="Z95" s="76" t="s">
        <v>508</v>
      </c>
      <c r="AA95" s="76" t="s">
        <v>509</v>
      </c>
      <c r="AB95" s="76" t="s">
        <v>510</v>
      </c>
    </row>
    <row r="96" spans="1:28" ht="81.75" customHeight="1" thickBot="1">
      <c r="A96" s="86" t="s">
        <v>1308</v>
      </c>
      <c r="B96" s="76" t="s">
        <v>431</v>
      </c>
      <c r="C96" s="77" t="s">
        <v>432</v>
      </c>
      <c r="D96" s="76" t="s">
        <v>511</v>
      </c>
      <c r="E96" s="78">
        <v>10</v>
      </c>
      <c r="F96" s="79" t="s">
        <v>38</v>
      </c>
      <c r="G96" s="79" t="s">
        <v>512</v>
      </c>
      <c r="H96" s="79">
        <v>100</v>
      </c>
      <c r="I96" s="79">
        <v>100</v>
      </c>
      <c r="J96" s="79">
        <v>100</v>
      </c>
      <c r="K96" s="79">
        <v>100</v>
      </c>
      <c r="L96" s="79">
        <v>100</v>
      </c>
      <c r="M96" s="79" t="s">
        <v>435</v>
      </c>
      <c r="N96" s="79">
        <v>94</v>
      </c>
      <c r="O96" s="82"/>
      <c r="P96" s="79">
        <f>0.25*E96</f>
        <v>2.5</v>
      </c>
      <c r="Q96" s="79">
        <f>0.5*E96</f>
        <v>5</v>
      </c>
      <c r="R96" s="79">
        <f>0.75*E96</f>
        <v>7.5</v>
      </c>
      <c r="S96" s="79">
        <f>1*E96</f>
        <v>10</v>
      </c>
      <c r="T96" s="89">
        <f>(N96/H96)*E96*0.25</f>
        <v>2.3499999999999996</v>
      </c>
      <c r="U96" s="79"/>
      <c r="V96" s="79"/>
      <c r="W96" s="79"/>
      <c r="X96" s="80">
        <f t="shared" si="32"/>
        <v>0.23499999999999996</v>
      </c>
      <c r="Y96" s="76" t="s">
        <v>513</v>
      </c>
      <c r="Z96" s="76" t="s">
        <v>514</v>
      </c>
      <c r="AA96" s="76" t="s">
        <v>509</v>
      </c>
      <c r="AB96" s="76" t="s">
        <v>510</v>
      </c>
    </row>
    <row r="97" spans="1:28" ht="81.75" customHeight="1" thickBot="1">
      <c r="A97" s="86" t="s">
        <v>1308</v>
      </c>
      <c r="B97" s="76" t="s">
        <v>431</v>
      </c>
      <c r="C97" s="77" t="s">
        <v>444</v>
      </c>
      <c r="D97" s="76" t="s">
        <v>515</v>
      </c>
      <c r="E97" s="78">
        <v>10</v>
      </c>
      <c r="F97" s="79" t="s">
        <v>38</v>
      </c>
      <c r="G97" s="79" t="s">
        <v>506</v>
      </c>
      <c r="H97" s="79">
        <v>100</v>
      </c>
      <c r="I97" s="79">
        <v>100</v>
      </c>
      <c r="J97" s="79">
        <v>100</v>
      </c>
      <c r="K97" s="79">
        <v>100</v>
      </c>
      <c r="L97" s="79">
        <v>100</v>
      </c>
      <c r="M97" s="79" t="s">
        <v>447</v>
      </c>
      <c r="N97" s="79">
        <v>96</v>
      </c>
      <c r="O97" s="82"/>
      <c r="P97" s="79">
        <f>0.25*E97</f>
        <v>2.5</v>
      </c>
      <c r="Q97" s="79">
        <f>0.5*E97</f>
        <v>5</v>
      </c>
      <c r="R97" s="79">
        <f>0.75*E97</f>
        <v>7.5</v>
      </c>
      <c r="S97" s="79">
        <f>1*E97</f>
        <v>10</v>
      </c>
      <c r="T97" s="89">
        <f>(N97/H97)*E97*0.25</f>
        <v>2.4</v>
      </c>
      <c r="U97" s="79"/>
      <c r="V97" s="79"/>
      <c r="W97" s="79"/>
      <c r="X97" s="80">
        <f t="shared" si="32"/>
        <v>0.24</v>
      </c>
      <c r="Y97" s="76" t="s">
        <v>516</v>
      </c>
      <c r="Z97" s="76" t="s">
        <v>517</v>
      </c>
      <c r="AA97" s="76" t="s">
        <v>509</v>
      </c>
      <c r="AB97" s="76" t="s">
        <v>510</v>
      </c>
    </row>
    <row r="98" spans="1:28" ht="90" customHeight="1" thickBot="1">
      <c r="A98" s="86" t="s">
        <v>1308</v>
      </c>
      <c r="B98" s="81" t="s">
        <v>431</v>
      </c>
      <c r="C98" s="77" t="s">
        <v>465</v>
      </c>
      <c r="D98" s="81" t="s">
        <v>518</v>
      </c>
      <c r="E98" s="78">
        <v>5</v>
      </c>
      <c r="F98" s="79" t="s">
        <v>58</v>
      </c>
      <c r="G98" s="79" t="s">
        <v>519</v>
      </c>
      <c r="H98" s="79">
        <v>1</v>
      </c>
      <c r="I98" s="79">
        <v>1</v>
      </c>
      <c r="J98" s="79">
        <v>1</v>
      </c>
      <c r="K98" s="79">
        <v>1</v>
      </c>
      <c r="L98" s="79">
        <v>1</v>
      </c>
      <c r="M98" s="79" t="s">
        <v>488</v>
      </c>
      <c r="N98" s="79">
        <v>1</v>
      </c>
      <c r="O98" s="82">
        <v>1</v>
      </c>
      <c r="P98" s="79">
        <f>0.25*E98</f>
        <v>1.25</v>
      </c>
      <c r="Q98" s="79">
        <f>0.5*E98</f>
        <v>2.5</v>
      </c>
      <c r="R98" s="79">
        <f>0.75*E98</f>
        <v>3.75</v>
      </c>
      <c r="S98" s="79">
        <f>1*E98</f>
        <v>5</v>
      </c>
      <c r="T98" s="89">
        <f>(((N98/O98)*E98)*0.25)</f>
        <v>1.25</v>
      </c>
      <c r="U98" s="79"/>
      <c r="V98" s="79"/>
      <c r="W98" s="79"/>
      <c r="X98" s="80">
        <f t="shared" si="32"/>
        <v>0.25</v>
      </c>
      <c r="Y98" s="76" t="s">
        <v>520</v>
      </c>
      <c r="Z98" s="76" t="s">
        <v>521</v>
      </c>
      <c r="AA98" s="76" t="s">
        <v>522</v>
      </c>
      <c r="AB98" s="76" t="s">
        <v>523</v>
      </c>
    </row>
    <row r="99" spans="1:28" ht="81.75" customHeight="1" thickBot="1">
      <c r="A99" s="86" t="s">
        <v>1308</v>
      </c>
      <c r="B99" s="76" t="s">
        <v>431</v>
      </c>
      <c r="C99" s="77" t="s">
        <v>465</v>
      </c>
      <c r="D99" s="76" t="s">
        <v>524</v>
      </c>
      <c r="E99" s="78">
        <v>5</v>
      </c>
      <c r="F99" s="79" t="s">
        <v>38</v>
      </c>
      <c r="G99" s="79" t="s">
        <v>525</v>
      </c>
      <c r="H99" s="79">
        <v>160</v>
      </c>
      <c r="I99" s="79">
        <v>160</v>
      </c>
      <c r="J99" s="79">
        <v>160</v>
      </c>
      <c r="K99" s="79">
        <v>160</v>
      </c>
      <c r="L99" s="79">
        <v>160</v>
      </c>
      <c r="M99" s="79" t="s">
        <v>488</v>
      </c>
      <c r="N99" s="79">
        <v>143</v>
      </c>
      <c r="O99" s="82"/>
      <c r="P99" s="79">
        <f>0.25*E99</f>
        <v>1.25</v>
      </c>
      <c r="Q99" s="79">
        <f>0.5*E99</f>
        <v>2.5</v>
      </c>
      <c r="R99" s="79">
        <f>0.75*E99</f>
        <v>3.75</v>
      </c>
      <c r="S99" s="79">
        <f>1*E99</f>
        <v>5</v>
      </c>
      <c r="T99" s="89">
        <f>(N99/H99)*E99*0.25</f>
        <v>1.1171875</v>
      </c>
      <c r="U99" s="79"/>
      <c r="V99" s="79"/>
      <c r="W99" s="79"/>
      <c r="X99" s="80">
        <f t="shared" si="32"/>
        <v>0.22343750000000001</v>
      </c>
      <c r="Y99" s="76" t="s">
        <v>526</v>
      </c>
      <c r="Z99" s="76" t="s">
        <v>527</v>
      </c>
      <c r="AA99" s="76" t="s">
        <v>528</v>
      </c>
      <c r="AB99" s="76" t="s">
        <v>529</v>
      </c>
    </row>
    <row r="100" spans="1:28" ht="81.75" customHeight="1" thickBot="1">
      <c r="A100" s="86" t="s">
        <v>1308</v>
      </c>
      <c r="B100" s="76" t="s">
        <v>530</v>
      </c>
      <c r="C100" s="77" t="s">
        <v>531</v>
      </c>
      <c r="D100" s="76" t="s">
        <v>532</v>
      </c>
      <c r="E100" s="78">
        <v>15</v>
      </c>
      <c r="F100" s="79" t="s">
        <v>24</v>
      </c>
      <c r="G100" s="79" t="s">
        <v>533</v>
      </c>
      <c r="H100" s="79">
        <v>12</v>
      </c>
      <c r="I100" s="79">
        <v>0</v>
      </c>
      <c r="J100" s="79">
        <v>12</v>
      </c>
      <c r="K100" s="79">
        <v>0</v>
      </c>
      <c r="L100" s="79">
        <v>0</v>
      </c>
      <c r="M100" s="79" t="s">
        <v>534</v>
      </c>
      <c r="N100" s="79">
        <v>0</v>
      </c>
      <c r="O100" s="82"/>
      <c r="P100" s="79">
        <f>((I100/H100)*E100)</f>
        <v>0</v>
      </c>
      <c r="Q100" s="79">
        <f>((I100+J100)/H100)*E100</f>
        <v>15</v>
      </c>
      <c r="R100" s="79">
        <f>((I100+J100+K100)/H100)*E100</f>
        <v>15</v>
      </c>
      <c r="S100" s="79">
        <f>((I100+J100+K100+L100)/H100)*E100</f>
        <v>15</v>
      </c>
      <c r="T100" s="79">
        <f>+(N100/H100)*E100</f>
        <v>0</v>
      </c>
      <c r="U100" s="79"/>
      <c r="V100" s="79"/>
      <c r="W100" s="79"/>
      <c r="X100" s="80">
        <f t="shared" ref="X100:X105" si="33">T100/S100</f>
        <v>0</v>
      </c>
      <c r="Y100" s="76" t="s">
        <v>93</v>
      </c>
      <c r="Z100" s="76" t="s">
        <v>93</v>
      </c>
      <c r="AA100" s="76" t="s">
        <v>93</v>
      </c>
      <c r="AB100" s="76" t="s">
        <v>93</v>
      </c>
    </row>
    <row r="101" spans="1:28" ht="81.75" customHeight="1" thickBot="1">
      <c r="A101" s="86" t="s">
        <v>1308</v>
      </c>
      <c r="B101" s="76" t="s">
        <v>530</v>
      </c>
      <c r="C101" s="77" t="s">
        <v>531</v>
      </c>
      <c r="D101" s="76" t="s">
        <v>535</v>
      </c>
      <c r="E101" s="78">
        <v>5</v>
      </c>
      <c r="F101" s="79" t="s">
        <v>24</v>
      </c>
      <c r="G101" s="79" t="s">
        <v>536</v>
      </c>
      <c r="H101" s="79">
        <v>4</v>
      </c>
      <c r="I101" s="79">
        <v>1</v>
      </c>
      <c r="J101" s="79">
        <v>1</v>
      </c>
      <c r="K101" s="79">
        <v>1</v>
      </c>
      <c r="L101" s="79">
        <v>1</v>
      </c>
      <c r="M101" s="79" t="s">
        <v>537</v>
      </c>
      <c r="N101" s="79">
        <v>1</v>
      </c>
      <c r="O101" s="82"/>
      <c r="P101" s="79">
        <f>((I101/H101)*E101)</f>
        <v>1.25</v>
      </c>
      <c r="Q101" s="79">
        <f>((I101+J101)/H101)*E101</f>
        <v>2.5</v>
      </c>
      <c r="R101" s="79">
        <f>((I101+J101+K101)/H101)*E101</f>
        <v>3.75</v>
      </c>
      <c r="S101" s="79">
        <f>((I101+J101+K101+L101)/H101)*E101</f>
        <v>5</v>
      </c>
      <c r="T101" s="79">
        <f>+(N101/H101)*E101</f>
        <v>1.25</v>
      </c>
      <c r="U101" s="79"/>
      <c r="V101" s="79"/>
      <c r="W101" s="79"/>
      <c r="X101" s="80">
        <f t="shared" si="33"/>
        <v>0.25</v>
      </c>
      <c r="Y101" s="76" t="s">
        <v>538</v>
      </c>
      <c r="Z101" s="76" t="s">
        <v>539</v>
      </c>
      <c r="AA101" s="76" t="s">
        <v>540</v>
      </c>
      <c r="AB101" s="76" t="s">
        <v>541</v>
      </c>
    </row>
    <row r="102" spans="1:28" ht="81.75" customHeight="1" thickBot="1">
      <c r="A102" s="86" t="s">
        <v>1308</v>
      </c>
      <c r="B102" s="76" t="s">
        <v>530</v>
      </c>
      <c r="C102" s="77" t="s">
        <v>531</v>
      </c>
      <c r="D102" s="76" t="s">
        <v>542</v>
      </c>
      <c r="E102" s="78">
        <v>15</v>
      </c>
      <c r="F102" s="79" t="s">
        <v>24</v>
      </c>
      <c r="G102" s="79" t="s">
        <v>389</v>
      </c>
      <c r="H102" s="79">
        <v>84</v>
      </c>
      <c r="I102" s="79">
        <v>0</v>
      </c>
      <c r="J102" s="79">
        <v>12</v>
      </c>
      <c r="K102" s="79">
        <v>36</v>
      </c>
      <c r="L102" s="79">
        <v>36</v>
      </c>
      <c r="M102" s="79" t="s">
        <v>543</v>
      </c>
      <c r="N102" s="79">
        <v>0</v>
      </c>
      <c r="O102" s="82"/>
      <c r="P102" s="79">
        <f>((I102/H102)*E102)</f>
        <v>0</v>
      </c>
      <c r="Q102" s="79">
        <f>((I102+J102)/H102)*E102</f>
        <v>2.1428571428571428</v>
      </c>
      <c r="R102" s="79">
        <f>((I102+J102+K102)/H102)*E102</f>
        <v>8.5714285714285712</v>
      </c>
      <c r="S102" s="79">
        <f>((I102+J102+K102+L102)/H102)*E102</f>
        <v>15</v>
      </c>
      <c r="T102" s="79">
        <f>+(N102/H102)*E102</f>
        <v>0</v>
      </c>
      <c r="U102" s="79"/>
      <c r="V102" s="79"/>
      <c r="W102" s="79"/>
      <c r="X102" s="80">
        <f t="shared" si="33"/>
        <v>0</v>
      </c>
      <c r="Y102" s="76" t="s">
        <v>93</v>
      </c>
      <c r="Z102" s="76" t="s">
        <v>93</v>
      </c>
      <c r="AA102" s="76" t="s">
        <v>93</v>
      </c>
      <c r="AB102" s="76" t="s">
        <v>93</v>
      </c>
    </row>
    <row r="103" spans="1:28" ht="81.75" customHeight="1" thickBot="1">
      <c r="A103" s="86" t="s">
        <v>1308</v>
      </c>
      <c r="B103" s="76" t="s">
        <v>530</v>
      </c>
      <c r="C103" s="77" t="s">
        <v>531</v>
      </c>
      <c r="D103" s="76" t="s">
        <v>544</v>
      </c>
      <c r="E103" s="78">
        <v>5</v>
      </c>
      <c r="F103" s="79" t="s">
        <v>58</v>
      </c>
      <c r="G103" s="79" t="s">
        <v>545</v>
      </c>
      <c r="H103" s="79">
        <v>1</v>
      </c>
      <c r="I103" s="79">
        <v>1</v>
      </c>
      <c r="J103" s="79">
        <v>1</v>
      </c>
      <c r="K103" s="79">
        <v>1</v>
      </c>
      <c r="L103" s="79">
        <v>1</v>
      </c>
      <c r="M103" s="79" t="s">
        <v>537</v>
      </c>
      <c r="N103" s="79">
        <v>1</v>
      </c>
      <c r="O103" s="82">
        <v>1</v>
      </c>
      <c r="P103" s="79">
        <f>0.25*E103</f>
        <v>1.25</v>
      </c>
      <c r="Q103" s="79">
        <f>0.5*E103</f>
        <v>2.5</v>
      </c>
      <c r="R103" s="79">
        <f>0.75*E103</f>
        <v>3.75</v>
      </c>
      <c r="S103" s="79">
        <f>1*E103</f>
        <v>5</v>
      </c>
      <c r="T103" s="79">
        <f>(((N103/O103)*E103)*0.25)</f>
        <v>1.25</v>
      </c>
      <c r="U103" s="79"/>
      <c r="V103" s="79"/>
      <c r="W103" s="79"/>
      <c r="X103" s="80">
        <f t="shared" si="33"/>
        <v>0.25</v>
      </c>
      <c r="Y103" s="76" t="s">
        <v>546</v>
      </c>
      <c r="Z103" s="76" t="s">
        <v>547</v>
      </c>
      <c r="AA103" s="76" t="s">
        <v>93</v>
      </c>
      <c r="AB103" s="76" t="s">
        <v>93</v>
      </c>
    </row>
    <row r="104" spans="1:28" ht="81.75" customHeight="1" thickBot="1">
      <c r="A104" s="86" t="s">
        <v>1308</v>
      </c>
      <c r="B104" s="76" t="s">
        <v>530</v>
      </c>
      <c r="C104" s="77" t="s">
        <v>531</v>
      </c>
      <c r="D104" s="76" t="s">
        <v>548</v>
      </c>
      <c r="E104" s="78">
        <v>5</v>
      </c>
      <c r="F104" s="79" t="s">
        <v>58</v>
      </c>
      <c r="G104" s="79" t="s">
        <v>545</v>
      </c>
      <c r="H104" s="79">
        <v>1</v>
      </c>
      <c r="I104" s="79">
        <v>1</v>
      </c>
      <c r="J104" s="79">
        <v>1</v>
      </c>
      <c r="K104" s="79">
        <v>1</v>
      </c>
      <c r="L104" s="79">
        <v>1</v>
      </c>
      <c r="M104" s="79" t="s">
        <v>537</v>
      </c>
      <c r="N104" s="79">
        <v>4</v>
      </c>
      <c r="O104" s="82">
        <v>4</v>
      </c>
      <c r="P104" s="79">
        <f>0.25*E104</f>
        <v>1.25</v>
      </c>
      <c r="Q104" s="79">
        <f>0.5*E104</f>
        <v>2.5</v>
      </c>
      <c r="R104" s="79">
        <f>0.75*E104</f>
        <v>3.75</v>
      </c>
      <c r="S104" s="79">
        <f>1*E104</f>
        <v>5</v>
      </c>
      <c r="T104" s="79">
        <f>(((N104/O104)*E104)*0.25)</f>
        <v>1.25</v>
      </c>
      <c r="U104" s="79"/>
      <c r="V104" s="79"/>
      <c r="W104" s="79"/>
      <c r="X104" s="80">
        <f t="shared" si="33"/>
        <v>0.25</v>
      </c>
      <c r="Y104" s="76" t="s">
        <v>549</v>
      </c>
      <c r="Z104" s="76" t="s">
        <v>550</v>
      </c>
      <c r="AA104" s="76" t="s">
        <v>27</v>
      </c>
      <c r="AB104" s="76" t="s">
        <v>27</v>
      </c>
    </row>
    <row r="105" spans="1:28" ht="81.75" customHeight="1" thickBot="1">
      <c r="A105" s="86" t="s">
        <v>1308</v>
      </c>
      <c r="B105" s="76" t="s">
        <v>530</v>
      </c>
      <c r="C105" s="77" t="s">
        <v>531</v>
      </c>
      <c r="D105" s="76" t="s">
        <v>551</v>
      </c>
      <c r="E105" s="78">
        <v>5</v>
      </c>
      <c r="F105" s="79" t="s">
        <v>58</v>
      </c>
      <c r="G105" s="79" t="s">
        <v>545</v>
      </c>
      <c r="H105" s="79">
        <v>1</v>
      </c>
      <c r="I105" s="79">
        <v>1</v>
      </c>
      <c r="J105" s="79">
        <v>1</v>
      </c>
      <c r="K105" s="79">
        <v>1</v>
      </c>
      <c r="L105" s="79">
        <v>1</v>
      </c>
      <c r="M105" s="79" t="s">
        <v>537</v>
      </c>
      <c r="N105" s="79">
        <v>1</v>
      </c>
      <c r="O105" s="82">
        <v>1</v>
      </c>
      <c r="P105" s="79">
        <f>0.25*E105</f>
        <v>1.25</v>
      </c>
      <c r="Q105" s="79">
        <f>0.5*E105</f>
        <v>2.5</v>
      </c>
      <c r="R105" s="79">
        <f>0.75*E105</f>
        <v>3.75</v>
      </c>
      <c r="S105" s="79">
        <f>1*E105</f>
        <v>5</v>
      </c>
      <c r="T105" s="79">
        <f>(((N105/O105)*E105)*0.25)</f>
        <v>1.25</v>
      </c>
      <c r="U105" s="79"/>
      <c r="V105" s="79"/>
      <c r="W105" s="79"/>
      <c r="X105" s="80">
        <f t="shared" si="33"/>
        <v>0.25</v>
      </c>
      <c r="Y105" s="76" t="s">
        <v>552</v>
      </c>
      <c r="Z105" s="76" t="s">
        <v>553</v>
      </c>
      <c r="AA105" s="76" t="s">
        <v>93</v>
      </c>
      <c r="AB105" s="76" t="s">
        <v>93</v>
      </c>
    </row>
    <row r="106" spans="1:28" ht="81.75" customHeight="1" thickBot="1">
      <c r="A106" s="86" t="s">
        <v>1308</v>
      </c>
      <c r="B106" s="76" t="s">
        <v>530</v>
      </c>
      <c r="C106" s="77" t="s">
        <v>531</v>
      </c>
      <c r="D106" s="76" t="s">
        <v>554</v>
      </c>
      <c r="E106" s="78">
        <v>10</v>
      </c>
      <c r="F106" s="79" t="s">
        <v>24</v>
      </c>
      <c r="G106" s="79" t="s">
        <v>545</v>
      </c>
      <c r="H106" s="79">
        <v>8</v>
      </c>
      <c r="I106" s="79">
        <v>0</v>
      </c>
      <c r="J106" s="79">
        <v>2</v>
      </c>
      <c r="K106" s="79">
        <v>3</v>
      </c>
      <c r="L106" s="79">
        <v>3</v>
      </c>
      <c r="M106" s="79" t="s">
        <v>555</v>
      </c>
      <c r="N106" s="79">
        <v>0</v>
      </c>
      <c r="O106" s="82"/>
      <c r="P106" s="79">
        <f>((I106/H106)*E106)</f>
        <v>0</v>
      </c>
      <c r="Q106" s="79">
        <f>((I106+J106)/H106)*E106</f>
        <v>2.5</v>
      </c>
      <c r="R106" s="79">
        <f>((I106+J106+K106)/H106)*E106</f>
        <v>6.25</v>
      </c>
      <c r="S106" s="79">
        <f>((I106+J106+K106+L106)/H106)*E106</f>
        <v>10</v>
      </c>
      <c r="T106" s="79">
        <f>+(N106/H106)*E106</f>
        <v>0</v>
      </c>
      <c r="U106" s="79"/>
      <c r="V106" s="79"/>
      <c r="W106" s="79"/>
      <c r="X106" s="80">
        <f t="shared" ref="X106:X108" si="34">T106/S106</f>
        <v>0</v>
      </c>
      <c r="Y106" s="76" t="s">
        <v>93</v>
      </c>
      <c r="Z106" s="76" t="s">
        <v>93</v>
      </c>
      <c r="AA106" s="76" t="s">
        <v>93</v>
      </c>
      <c r="AB106" s="76" t="s">
        <v>93</v>
      </c>
    </row>
    <row r="107" spans="1:28" ht="81.75" customHeight="1" thickBot="1">
      <c r="A107" s="86" t="s">
        <v>1308</v>
      </c>
      <c r="B107" s="76" t="s">
        <v>530</v>
      </c>
      <c r="C107" s="77" t="s">
        <v>531</v>
      </c>
      <c r="D107" s="76" t="s">
        <v>556</v>
      </c>
      <c r="E107" s="78">
        <v>10</v>
      </c>
      <c r="F107" s="79" t="s">
        <v>24</v>
      </c>
      <c r="G107" s="79" t="s">
        <v>557</v>
      </c>
      <c r="H107" s="79">
        <v>6</v>
      </c>
      <c r="I107" s="79">
        <v>0</v>
      </c>
      <c r="J107" s="79">
        <v>2</v>
      </c>
      <c r="K107" s="79">
        <v>2</v>
      </c>
      <c r="L107" s="79">
        <v>2</v>
      </c>
      <c r="M107" s="79" t="s">
        <v>537</v>
      </c>
      <c r="N107" s="79">
        <v>0</v>
      </c>
      <c r="O107" s="82"/>
      <c r="P107" s="79">
        <f>((I107/H107)*E107)</f>
        <v>0</v>
      </c>
      <c r="Q107" s="79">
        <f>((I107+J107)/H107)*E107</f>
        <v>3.333333333333333</v>
      </c>
      <c r="R107" s="79">
        <f>((I107+J107+K107)/H107)*E107</f>
        <v>6.6666666666666661</v>
      </c>
      <c r="S107" s="79">
        <f>((I107+J107+K107+L107)/H107)*E107</f>
        <v>10</v>
      </c>
      <c r="T107" s="79">
        <f>+(N107/H107)*E107</f>
        <v>0</v>
      </c>
      <c r="U107" s="79"/>
      <c r="V107" s="79"/>
      <c r="W107" s="79"/>
      <c r="X107" s="80">
        <f t="shared" si="34"/>
        <v>0</v>
      </c>
      <c r="Y107" s="76" t="s">
        <v>93</v>
      </c>
      <c r="Z107" s="76" t="s">
        <v>93</v>
      </c>
      <c r="AA107" s="76" t="s">
        <v>93</v>
      </c>
      <c r="AB107" s="76" t="s">
        <v>93</v>
      </c>
    </row>
    <row r="108" spans="1:28" ht="81.75" customHeight="1" thickBot="1">
      <c r="A108" s="86" t="s">
        <v>1308</v>
      </c>
      <c r="B108" s="76" t="s">
        <v>530</v>
      </c>
      <c r="C108" s="77" t="s">
        <v>531</v>
      </c>
      <c r="D108" s="76" t="s">
        <v>558</v>
      </c>
      <c r="E108" s="78">
        <v>10</v>
      </c>
      <c r="F108" s="79" t="s">
        <v>24</v>
      </c>
      <c r="G108" s="79" t="s">
        <v>559</v>
      </c>
      <c r="H108" s="79">
        <v>22</v>
      </c>
      <c r="I108" s="79">
        <v>0</v>
      </c>
      <c r="J108" s="79">
        <v>0</v>
      </c>
      <c r="K108" s="79">
        <v>20</v>
      </c>
      <c r="L108" s="79">
        <v>2</v>
      </c>
      <c r="M108" s="79" t="s">
        <v>555</v>
      </c>
      <c r="N108" s="79">
        <v>0</v>
      </c>
      <c r="O108" s="82"/>
      <c r="P108" s="79">
        <f>((I108/H108)*E108)</f>
        <v>0</v>
      </c>
      <c r="Q108" s="79">
        <f>((I108+J108)/H108)*E108</f>
        <v>0</v>
      </c>
      <c r="R108" s="79">
        <f>((I108+J108+K108)/H108)*E108</f>
        <v>9.0909090909090899</v>
      </c>
      <c r="S108" s="79">
        <f>((I108+J108+K108+L108)/H108)*E108</f>
        <v>10</v>
      </c>
      <c r="T108" s="79">
        <f>+(N108/H108)*E108</f>
        <v>0</v>
      </c>
      <c r="U108" s="79"/>
      <c r="V108" s="79"/>
      <c r="W108" s="79"/>
      <c r="X108" s="80">
        <f t="shared" si="34"/>
        <v>0</v>
      </c>
      <c r="Y108" s="76" t="s">
        <v>93</v>
      </c>
      <c r="Z108" s="76" t="s">
        <v>93</v>
      </c>
      <c r="AA108" s="76" t="s">
        <v>93</v>
      </c>
      <c r="AB108" s="76" t="s">
        <v>93</v>
      </c>
    </row>
    <row r="109" spans="1:28" ht="81.75" customHeight="1" thickBot="1">
      <c r="A109" s="86" t="s">
        <v>1308</v>
      </c>
      <c r="B109" s="76" t="s">
        <v>530</v>
      </c>
      <c r="C109" s="77" t="s">
        <v>22</v>
      </c>
      <c r="D109" s="76" t="s">
        <v>560</v>
      </c>
      <c r="E109" s="78">
        <v>10</v>
      </c>
      <c r="F109" s="79" t="s">
        <v>58</v>
      </c>
      <c r="G109" s="79" t="s">
        <v>561</v>
      </c>
      <c r="H109" s="79">
        <v>1</v>
      </c>
      <c r="I109" s="79">
        <v>1</v>
      </c>
      <c r="J109" s="79">
        <v>1</v>
      </c>
      <c r="K109" s="79">
        <v>1</v>
      </c>
      <c r="L109" s="79">
        <v>1</v>
      </c>
      <c r="M109" s="79" t="s">
        <v>537</v>
      </c>
      <c r="N109" s="79">
        <v>200</v>
      </c>
      <c r="O109" s="82">
        <v>200</v>
      </c>
      <c r="P109" s="79">
        <f>0.25*E109</f>
        <v>2.5</v>
      </c>
      <c r="Q109" s="79">
        <f>0.5*E109</f>
        <v>5</v>
      </c>
      <c r="R109" s="79">
        <f>0.75*E109</f>
        <v>7.5</v>
      </c>
      <c r="S109" s="79">
        <f>1*E109</f>
        <v>10</v>
      </c>
      <c r="T109" s="79">
        <f>(((N109/O109)*E109)*0.25)</f>
        <v>2.5</v>
      </c>
      <c r="U109" s="79"/>
      <c r="V109" s="79"/>
      <c r="W109" s="79"/>
      <c r="X109" s="80">
        <f>T109/S109</f>
        <v>0.25</v>
      </c>
      <c r="Y109" s="76" t="s">
        <v>562</v>
      </c>
      <c r="Z109" s="76" t="s">
        <v>563</v>
      </c>
      <c r="AA109" s="76" t="s">
        <v>93</v>
      </c>
      <c r="AB109" s="76" t="s">
        <v>93</v>
      </c>
    </row>
    <row r="110" spans="1:28" ht="81.75" customHeight="1" thickBot="1">
      <c r="A110" s="86" t="s">
        <v>1308</v>
      </c>
      <c r="B110" s="76" t="s">
        <v>564</v>
      </c>
      <c r="C110" s="77" t="s">
        <v>565</v>
      </c>
      <c r="D110" s="76" t="s">
        <v>566</v>
      </c>
      <c r="E110" s="78">
        <v>25</v>
      </c>
      <c r="F110" s="79" t="s">
        <v>24</v>
      </c>
      <c r="G110" s="79" t="s">
        <v>567</v>
      </c>
      <c r="H110" s="79">
        <v>19</v>
      </c>
      <c r="I110" s="79">
        <v>0</v>
      </c>
      <c r="J110" s="79">
        <v>6</v>
      </c>
      <c r="K110" s="79">
        <v>6</v>
      </c>
      <c r="L110" s="79">
        <v>7</v>
      </c>
      <c r="M110" s="79" t="s">
        <v>568</v>
      </c>
      <c r="N110" s="79">
        <v>0</v>
      </c>
      <c r="O110" s="82"/>
      <c r="P110" s="79">
        <f>((I110/H110)*E110)</f>
        <v>0</v>
      </c>
      <c r="Q110" s="79">
        <f>((I110+J110)/H110)*E110</f>
        <v>7.8947368421052628</v>
      </c>
      <c r="R110" s="79">
        <f>((I110+J110+K110)/H110)*E110</f>
        <v>15.789473684210526</v>
      </c>
      <c r="S110" s="79">
        <f>((I110+J110+K110+L110)/H110)*E110</f>
        <v>25</v>
      </c>
      <c r="T110" s="79">
        <f>+(N110/H110)*E110</f>
        <v>0</v>
      </c>
      <c r="U110" s="79"/>
      <c r="V110" s="79"/>
      <c r="W110" s="79"/>
      <c r="X110" s="80">
        <f t="shared" ref="X110:X118" si="35">T110/S110</f>
        <v>0</v>
      </c>
      <c r="Y110" s="76" t="s">
        <v>30</v>
      </c>
      <c r="Z110" s="76" t="s">
        <v>30</v>
      </c>
      <c r="AA110" s="76" t="s">
        <v>30</v>
      </c>
      <c r="AB110" s="76" t="s">
        <v>30</v>
      </c>
    </row>
    <row r="111" spans="1:28" ht="81.75" customHeight="1" thickBot="1">
      <c r="A111" s="86" t="s">
        <v>1308</v>
      </c>
      <c r="B111" s="76" t="s">
        <v>564</v>
      </c>
      <c r="C111" s="77" t="s">
        <v>565</v>
      </c>
      <c r="D111" s="76" t="s">
        <v>569</v>
      </c>
      <c r="E111" s="78">
        <v>20</v>
      </c>
      <c r="F111" s="79" t="s">
        <v>24</v>
      </c>
      <c r="G111" s="79" t="s">
        <v>570</v>
      </c>
      <c r="H111" s="79">
        <v>9</v>
      </c>
      <c r="I111" s="79">
        <v>0</v>
      </c>
      <c r="J111" s="79">
        <v>3</v>
      </c>
      <c r="K111" s="79">
        <v>3</v>
      </c>
      <c r="L111" s="79">
        <v>3</v>
      </c>
      <c r="M111" s="79" t="s">
        <v>571</v>
      </c>
      <c r="N111" s="79">
        <v>0</v>
      </c>
      <c r="O111" s="82"/>
      <c r="P111" s="79">
        <f>((I111/H111)*E111)</f>
        <v>0</v>
      </c>
      <c r="Q111" s="79">
        <f>((I111+J111)/H111)*E111</f>
        <v>6.6666666666666661</v>
      </c>
      <c r="R111" s="79">
        <f>((I111+J111+K111)/H111)*E111</f>
        <v>13.333333333333332</v>
      </c>
      <c r="S111" s="79">
        <f>((I111+J111+K111+L111)/H111)*E111</f>
        <v>20</v>
      </c>
      <c r="T111" s="79">
        <f>+(N111/H111)*E111</f>
        <v>0</v>
      </c>
      <c r="U111" s="79"/>
      <c r="V111" s="79"/>
      <c r="W111" s="79"/>
      <c r="X111" s="80">
        <f t="shared" si="35"/>
        <v>0</v>
      </c>
      <c r="Y111" s="76" t="s">
        <v>30</v>
      </c>
      <c r="Z111" s="76" t="s">
        <v>30</v>
      </c>
      <c r="AA111" s="76" t="s">
        <v>30</v>
      </c>
      <c r="AB111" s="76" t="s">
        <v>30</v>
      </c>
    </row>
    <row r="112" spans="1:28" ht="81.75" customHeight="1" thickBot="1">
      <c r="A112" s="86" t="s">
        <v>1308</v>
      </c>
      <c r="B112" s="76" t="s">
        <v>564</v>
      </c>
      <c r="C112" s="77" t="s">
        <v>565</v>
      </c>
      <c r="D112" s="76" t="s">
        <v>572</v>
      </c>
      <c r="E112" s="78">
        <v>20</v>
      </c>
      <c r="F112" s="79" t="s">
        <v>58</v>
      </c>
      <c r="G112" s="79" t="s">
        <v>573</v>
      </c>
      <c r="H112" s="79">
        <v>1</v>
      </c>
      <c r="I112" s="79">
        <v>1</v>
      </c>
      <c r="J112" s="79">
        <v>1</v>
      </c>
      <c r="K112" s="79">
        <v>1</v>
      </c>
      <c r="L112" s="79">
        <v>1</v>
      </c>
      <c r="M112" s="79" t="s">
        <v>574</v>
      </c>
      <c r="N112" s="79">
        <v>66</v>
      </c>
      <c r="O112" s="82">
        <v>66</v>
      </c>
      <c r="P112" s="79">
        <f t="shared" ref="P112:P118" si="36">0.25*E112</f>
        <v>5</v>
      </c>
      <c r="Q112" s="79">
        <f t="shared" ref="Q112:Q118" si="37">0.5*E112</f>
        <v>10</v>
      </c>
      <c r="R112" s="79">
        <f t="shared" ref="R112:R118" si="38">0.75*E112</f>
        <v>15</v>
      </c>
      <c r="S112" s="79">
        <f t="shared" ref="S112:S118" si="39">1*E112</f>
        <v>20</v>
      </c>
      <c r="T112" s="79">
        <f>(((N112/O112)*E112)*0.25)</f>
        <v>5</v>
      </c>
      <c r="U112" s="79"/>
      <c r="V112" s="79"/>
      <c r="W112" s="79"/>
      <c r="X112" s="80">
        <f t="shared" si="35"/>
        <v>0.25</v>
      </c>
      <c r="Y112" s="76" t="s">
        <v>575</v>
      </c>
      <c r="Z112" s="76" t="s">
        <v>576</v>
      </c>
      <c r="AA112" s="76" t="s">
        <v>577</v>
      </c>
      <c r="AB112" s="76" t="s">
        <v>578</v>
      </c>
    </row>
    <row r="113" spans="1:28" ht="81.75" customHeight="1" thickBot="1">
      <c r="A113" s="86" t="s">
        <v>1308</v>
      </c>
      <c r="B113" s="76" t="s">
        <v>564</v>
      </c>
      <c r="C113" s="77" t="s">
        <v>565</v>
      </c>
      <c r="D113" s="76" t="s">
        <v>579</v>
      </c>
      <c r="E113" s="78">
        <v>25</v>
      </c>
      <c r="F113" s="79" t="s">
        <v>38</v>
      </c>
      <c r="G113" s="79" t="s">
        <v>25</v>
      </c>
      <c r="H113" s="79">
        <v>1</v>
      </c>
      <c r="I113" s="79">
        <v>1</v>
      </c>
      <c r="J113" s="79">
        <v>1</v>
      </c>
      <c r="K113" s="79">
        <v>1</v>
      </c>
      <c r="L113" s="79">
        <v>1</v>
      </c>
      <c r="M113" s="79" t="s">
        <v>580</v>
      </c>
      <c r="N113" s="79">
        <v>0</v>
      </c>
      <c r="O113" s="82"/>
      <c r="P113" s="79">
        <f t="shared" si="36"/>
        <v>6.25</v>
      </c>
      <c r="Q113" s="79">
        <f t="shared" si="37"/>
        <v>12.5</v>
      </c>
      <c r="R113" s="79">
        <f t="shared" si="38"/>
        <v>18.75</v>
      </c>
      <c r="S113" s="79">
        <f t="shared" si="39"/>
        <v>25</v>
      </c>
      <c r="T113" s="79">
        <f>(N113/H113)*E113*0.25</f>
        <v>0</v>
      </c>
      <c r="U113" s="79"/>
      <c r="V113" s="79"/>
      <c r="W113" s="79"/>
      <c r="X113" s="80">
        <f t="shared" si="35"/>
        <v>0</v>
      </c>
      <c r="Y113" s="76" t="s">
        <v>581</v>
      </c>
      <c r="Z113" s="76" t="s">
        <v>582</v>
      </c>
      <c r="AA113" s="76" t="s">
        <v>583</v>
      </c>
      <c r="AB113" s="76" t="s">
        <v>584</v>
      </c>
    </row>
    <row r="114" spans="1:28" ht="81.75" customHeight="1" thickBot="1">
      <c r="A114" s="86" t="s">
        <v>1308</v>
      </c>
      <c r="B114" s="76" t="s">
        <v>564</v>
      </c>
      <c r="C114" s="77" t="s">
        <v>565</v>
      </c>
      <c r="D114" s="76" t="s">
        <v>585</v>
      </c>
      <c r="E114" s="78">
        <v>10</v>
      </c>
      <c r="F114" s="79" t="s">
        <v>58</v>
      </c>
      <c r="G114" s="79" t="s">
        <v>183</v>
      </c>
      <c r="H114" s="79">
        <v>1</v>
      </c>
      <c r="I114" s="79">
        <v>1</v>
      </c>
      <c r="J114" s="79">
        <v>1</v>
      </c>
      <c r="K114" s="79">
        <v>1</v>
      </c>
      <c r="L114" s="79">
        <v>1</v>
      </c>
      <c r="M114" s="79" t="s">
        <v>586</v>
      </c>
      <c r="N114" s="79">
        <v>97</v>
      </c>
      <c r="O114" s="82">
        <v>97</v>
      </c>
      <c r="P114" s="79">
        <f t="shared" si="36"/>
        <v>2.5</v>
      </c>
      <c r="Q114" s="79">
        <f t="shared" si="37"/>
        <v>5</v>
      </c>
      <c r="R114" s="79">
        <f t="shared" si="38"/>
        <v>7.5</v>
      </c>
      <c r="S114" s="79">
        <f t="shared" si="39"/>
        <v>10</v>
      </c>
      <c r="T114" s="79">
        <f>(((N114/O114)*E114)*0.25)</f>
        <v>2.5</v>
      </c>
      <c r="U114" s="79"/>
      <c r="V114" s="79"/>
      <c r="W114" s="79"/>
      <c r="X114" s="80">
        <f t="shared" si="35"/>
        <v>0.25</v>
      </c>
      <c r="Y114" s="76" t="s">
        <v>587</v>
      </c>
      <c r="Z114" s="76" t="s">
        <v>588</v>
      </c>
      <c r="AA114" s="76" t="s">
        <v>589</v>
      </c>
      <c r="AB114" s="76" t="s">
        <v>590</v>
      </c>
    </row>
    <row r="115" spans="1:28" ht="81.75" customHeight="1" thickBot="1">
      <c r="A115" s="86" t="s">
        <v>1308</v>
      </c>
      <c r="B115" s="76" t="s">
        <v>591</v>
      </c>
      <c r="C115" s="77" t="s">
        <v>31</v>
      </c>
      <c r="D115" s="76" t="s">
        <v>592</v>
      </c>
      <c r="E115" s="78">
        <v>50</v>
      </c>
      <c r="F115" s="79" t="s">
        <v>58</v>
      </c>
      <c r="G115" s="79" t="s">
        <v>329</v>
      </c>
      <c r="H115" s="79">
        <v>1</v>
      </c>
      <c r="I115" s="79">
        <v>1</v>
      </c>
      <c r="J115" s="79">
        <v>1</v>
      </c>
      <c r="K115" s="79">
        <v>1</v>
      </c>
      <c r="L115" s="79">
        <v>1</v>
      </c>
      <c r="M115" s="79" t="s">
        <v>593</v>
      </c>
      <c r="N115" s="79">
        <v>395</v>
      </c>
      <c r="O115" s="82">
        <v>399</v>
      </c>
      <c r="P115" s="79">
        <f t="shared" si="36"/>
        <v>12.5</v>
      </c>
      <c r="Q115" s="79">
        <f t="shared" si="37"/>
        <v>25</v>
      </c>
      <c r="R115" s="79">
        <f t="shared" si="38"/>
        <v>37.5</v>
      </c>
      <c r="S115" s="79">
        <f t="shared" si="39"/>
        <v>50</v>
      </c>
      <c r="T115" s="79">
        <f>(((N115/O115)*E115)*0.25)</f>
        <v>12.374686716791979</v>
      </c>
      <c r="U115" s="79"/>
      <c r="V115" s="79"/>
      <c r="W115" s="79"/>
      <c r="X115" s="80">
        <f t="shared" si="35"/>
        <v>0.24749373433583957</v>
      </c>
      <c r="Y115" s="76" t="s">
        <v>594</v>
      </c>
      <c r="Z115" s="76" t="s">
        <v>595</v>
      </c>
      <c r="AA115" s="76" t="s">
        <v>93</v>
      </c>
      <c r="AB115" s="76" t="s">
        <v>93</v>
      </c>
    </row>
    <row r="116" spans="1:28" ht="81.75" customHeight="1" thickBot="1">
      <c r="A116" s="86" t="s">
        <v>1308</v>
      </c>
      <c r="B116" s="76" t="s">
        <v>591</v>
      </c>
      <c r="C116" s="77" t="s">
        <v>31</v>
      </c>
      <c r="D116" s="76" t="s">
        <v>596</v>
      </c>
      <c r="E116" s="78">
        <v>10</v>
      </c>
      <c r="F116" s="79" t="s">
        <v>38</v>
      </c>
      <c r="G116" s="79" t="s">
        <v>242</v>
      </c>
      <c r="H116" s="79">
        <v>11</v>
      </c>
      <c r="I116" s="79">
        <v>11</v>
      </c>
      <c r="J116" s="79">
        <v>11</v>
      </c>
      <c r="K116" s="79">
        <v>11</v>
      </c>
      <c r="L116" s="79">
        <v>11</v>
      </c>
      <c r="M116" s="79" t="s">
        <v>597</v>
      </c>
      <c r="N116" s="79">
        <v>11</v>
      </c>
      <c r="O116" s="82"/>
      <c r="P116" s="79">
        <f t="shared" si="36"/>
        <v>2.5</v>
      </c>
      <c r="Q116" s="79">
        <f t="shared" si="37"/>
        <v>5</v>
      </c>
      <c r="R116" s="79">
        <f t="shared" si="38"/>
        <v>7.5</v>
      </c>
      <c r="S116" s="79">
        <f t="shared" si="39"/>
        <v>10</v>
      </c>
      <c r="T116" s="79">
        <f>(N116/H116)*E116*0.25</f>
        <v>2.5</v>
      </c>
      <c r="U116" s="79"/>
      <c r="V116" s="79"/>
      <c r="W116" s="79"/>
      <c r="X116" s="80">
        <f t="shared" si="35"/>
        <v>0.25</v>
      </c>
      <c r="Y116" s="76" t="s">
        <v>598</v>
      </c>
      <c r="Z116" s="76" t="s">
        <v>599</v>
      </c>
      <c r="AA116" s="76" t="s">
        <v>600</v>
      </c>
      <c r="AB116" s="76" t="s">
        <v>601</v>
      </c>
    </row>
    <row r="117" spans="1:28" ht="81.75" customHeight="1" thickBot="1">
      <c r="A117" s="86" t="s">
        <v>1308</v>
      </c>
      <c r="B117" s="76" t="s">
        <v>591</v>
      </c>
      <c r="C117" s="77" t="s">
        <v>31</v>
      </c>
      <c r="D117" s="76" t="s">
        <v>602</v>
      </c>
      <c r="E117" s="78">
        <v>20</v>
      </c>
      <c r="F117" s="79" t="s">
        <v>58</v>
      </c>
      <c r="G117" s="79" t="s">
        <v>603</v>
      </c>
      <c r="H117" s="79">
        <v>1</v>
      </c>
      <c r="I117" s="79">
        <v>1</v>
      </c>
      <c r="J117" s="79">
        <v>1</v>
      </c>
      <c r="K117" s="79">
        <v>1</v>
      </c>
      <c r="L117" s="79">
        <v>1</v>
      </c>
      <c r="M117" s="79" t="s">
        <v>597</v>
      </c>
      <c r="N117" s="79">
        <v>391</v>
      </c>
      <c r="O117" s="82">
        <v>399</v>
      </c>
      <c r="P117" s="79">
        <f t="shared" si="36"/>
        <v>5</v>
      </c>
      <c r="Q117" s="79">
        <f t="shared" si="37"/>
        <v>10</v>
      </c>
      <c r="R117" s="79">
        <f t="shared" si="38"/>
        <v>15</v>
      </c>
      <c r="S117" s="79">
        <f t="shared" si="39"/>
        <v>20</v>
      </c>
      <c r="T117" s="79">
        <f>(((N117/O117)*E117)*0.25)</f>
        <v>4.8997493734335844</v>
      </c>
      <c r="U117" s="79"/>
      <c r="V117" s="79"/>
      <c r="W117" s="79"/>
      <c r="X117" s="80">
        <f t="shared" si="35"/>
        <v>0.24498746867167923</v>
      </c>
      <c r="Y117" s="76" t="s">
        <v>604</v>
      </c>
      <c r="Z117" s="76" t="s">
        <v>605</v>
      </c>
      <c r="AA117" s="76" t="s">
        <v>93</v>
      </c>
      <c r="AB117" s="76" t="s">
        <v>93</v>
      </c>
    </row>
    <row r="118" spans="1:28" ht="81.75" customHeight="1" thickBot="1">
      <c r="A118" s="86" t="s">
        <v>1308</v>
      </c>
      <c r="B118" s="76" t="s">
        <v>591</v>
      </c>
      <c r="C118" s="77" t="s">
        <v>31</v>
      </c>
      <c r="D118" s="76" t="s">
        <v>606</v>
      </c>
      <c r="E118" s="78">
        <v>20</v>
      </c>
      <c r="F118" s="79" t="s">
        <v>38</v>
      </c>
      <c r="G118" s="79" t="s">
        <v>183</v>
      </c>
      <c r="H118" s="79">
        <v>3</v>
      </c>
      <c r="I118" s="79">
        <v>3</v>
      </c>
      <c r="J118" s="79">
        <v>3</v>
      </c>
      <c r="K118" s="79">
        <v>3</v>
      </c>
      <c r="L118" s="79">
        <v>3</v>
      </c>
      <c r="M118" s="79" t="s">
        <v>597</v>
      </c>
      <c r="N118" s="79">
        <v>3</v>
      </c>
      <c r="O118" s="82"/>
      <c r="P118" s="79">
        <f t="shared" si="36"/>
        <v>5</v>
      </c>
      <c r="Q118" s="79">
        <f t="shared" si="37"/>
        <v>10</v>
      </c>
      <c r="R118" s="79">
        <f t="shared" si="38"/>
        <v>15</v>
      </c>
      <c r="S118" s="79">
        <f t="shared" si="39"/>
        <v>20</v>
      </c>
      <c r="T118" s="79">
        <f>(N118/H118)*E118*0.25</f>
        <v>5</v>
      </c>
      <c r="U118" s="79"/>
      <c r="V118" s="79"/>
      <c r="W118" s="79"/>
      <c r="X118" s="80">
        <f t="shared" si="35"/>
        <v>0.25</v>
      </c>
      <c r="Y118" s="76" t="s">
        <v>607</v>
      </c>
      <c r="Z118" s="76" t="s">
        <v>608</v>
      </c>
      <c r="AA118" s="76" t="s">
        <v>93</v>
      </c>
      <c r="AB118" s="76" t="s">
        <v>93</v>
      </c>
    </row>
    <row r="119" spans="1:28" ht="81.75" customHeight="1" thickBot="1">
      <c r="A119" s="86" t="s">
        <v>1308</v>
      </c>
      <c r="B119" s="76" t="s">
        <v>609</v>
      </c>
      <c r="C119" s="77" t="s">
        <v>610</v>
      </c>
      <c r="D119" s="76" t="s">
        <v>611</v>
      </c>
      <c r="E119" s="78">
        <v>25</v>
      </c>
      <c r="F119" s="79" t="s">
        <v>24</v>
      </c>
      <c r="G119" s="79" t="s">
        <v>412</v>
      </c>
      <c r="H119" s="79">
        <v>5</v>
      </c>
      <c r="I119" s="79">
        <v>0</v>
      </c>
      <c r="J119" s="79">
        <v>0</v>
      </c>
      <c r="K119" s="79">
        <v>2</v>
      </c>
      <c r="L119" s="79">
        <v>3</v>
      </c>
      <c r="M119" s="79" t="s">
        <v>612</v>
      </c>
      <c r="N119" s="79">
        <v>0</v>
      </c>
      <c r="O119" s="82"/>
      <c r="P119" s="79">
        <f>((I119/H119)*E119)</f>
        <v>0</v>
      </c>
      <c r="Q119" s="79">
        <f>((I119+J119)/H119)*E119</f>
        <v>0</v>
      </c>
      <c r="R119" s="79">
        <f>((I119+J119+K119)/H119)*E119</f>
        <v>10</v>
      </c>
      <c r="S119" s="79">
        <f>((I119+J119+K119+L119)/H119)*E119</f>
        <v>25</v>
      </c>
      <c r="T119" s="79">
        <f>+(N119/H119)*E119</f>
        <v>0</v>
      </c>
      <c r="U119" s="79"/>
      <c r="V119" s="79"/>
      <c r="W119" s="79"/>
      <c r="X119" s="80">
        <f t="shared" ref="X119:X125" si="40">T119/S119</f>
        <v>0</v>
      </c>
      <c r="Y119" s="76" t="s">
        <v>372</v>
      </c>
      <c r="Z119" s="76" t="s">
        <v>613</v>
      </c>
      <c r="AA119" s="76" t="s">
        <v>614</v>
      </c>
      <c r="AB119" s="76" t="s">
        <v>615</v>
      </c>
    </row>
    <row r="120" spans="1:28" ht="81.75" customHeight="1" thickBot="1">
      <c r="A120" s="86" t="s">
        <v>1308</v>
      </c>
      <c r="B120" s="76" t="s">
        <v>609</v>
      </c>
      <c r="C120" s="77" t="s">
        <v>610</v>
      </c>
      <c r="D120" s="76" t="s">
        <v>616</v>
      </c>
      <c r="E120" s="78">
        <v>15</v>
      </c>
      <c r="F120" s="79" t="s">
        <v>24</v>
      </c>
      <c r="G120" s="79" t="s">
        <v>557</v>
      </c>
      <c r="H120" s="79">
        <v>3</v>
      </c>
      <c r="I120" s="79">
        <v>0</v>
      </c>
      <c r="J120" s="79">
        <v>1</v>
      </c>
      <c r="K120" s="79">
        <v>1</v>
      </c>
      <c r="L120" s="79">
        <v>1</v>
      </c>
      <c r="M120" s="79" t="s">
        <v>617</v>
      </c>
      <c r="N120" s="79">
        <v>0</v>
      </c>
      <c r="O120" s="82"/>
      <c r="P120" s="79">
        <f>((I120/H120)*E120)</f>
        <v>0</v>
      </c>
      <c r="Q120" s="79">
        <f>((I120+J120)/H120)*E120</f>
        <v>5</v>
      </c>
      <c r="R120" s="79">
        <f>((I120+J120+K120)/H120)*E120</f>
        <v>10</v>
      </c>
      <c r="S120" s="79">
        <f>((I120+J120+K120+L120)/H120)*E120</f>
        <v>15</v>
      </c>
      <c r="T120" s="79">
        <f>+(N120/H120)*E120</f>
        <v>0</v>
      </c>
      <c r="U120" s="79"/>
      <c r="V120" s="79"/>
      <c r="W120" s="79"/>
      <c r="X120" s="80">
        <f t="shared" si="40"/>
        <v>0</v>
      </c>
      <c r="Y120" s="76" t="s">
        <v>372</v>
      </c>
      <c r="Z120" s="76" t="s">
        <v>618</v>
      </c>
      <c r="AA120" s="76" t="s">
        <v>619</v>
      </c>
      <c r="AB120" s="76" t="s">
        <v>620</v>
      </c>
    </row>
    <row r="121" spans="1:28" ht="81.75" customHeight="1" thickBot="1">
      <c r="A121" s="86" t="s">
        <v>1308</v>
      </c>
      <c r="B121" s="76" t="s">
        <v>609</v>
      </c>
      <c r="C121" s="77" t="s">
        <v>610</v>
      </c>
      <c r="D121" s="76" t="s">
        <v>621</v>
      </c>
      <c r="E121" s="78">
        <v>10</v>
      </c>
      <c r="F121" s="79" t="s">
        <v>24</v>
      </c>
      <c r="G121" s="79" t="s">
        <v>622</v>
      </c>
      <c r="H121" s="79">
        <v>3</v>
      </c>
      <c r="I121" s="79">
        <v>0</v>
      </c>
      <c r="J121" s="79">
        <v>1</v>
      </c>
      <c r="K121" s="79">
        <v>1</v>
      </c>
      <c r="L121" s="79">
        <v>1</v>
      </c>
      <c r="M121" s="79" t="s">
        <v>623</v>
      </c>
      <c r="N121" s="79">
        <v>0</v>
      </c>
      <c r="O121" s="82"/>
      <c r="P121" s="79">
        <f>((I121/H121)*E121)</f>
        <v>0</v>
      </c>
      <c r="Q121" s="79">
        <f>((I121+J121)/H121)*E121</f>
        <v>3.333333333333333</v>
      </c>
      <c r="R121" s="79">
        <f>((I121+J121+K121)/H121)*E121</f>
        <v>6.6666666666666661</v>
      </c>
      <c r="S121" s="79">
        <f>((I121+J121+K121+L121)/H121)*E121</f>
        <v>10</v>
      </c>
      <c r="T121" s="79">
        <f>+(N121/H121)*E121</f>
        <v>0</v>
      </c>
      <c r="U121" s="79"/>
      <c r="V121" s="79"/>
      <c r="W121" s="79"/>
      <c r="X121" s="80">
        <f t="shared" si="40"/>
        <v>0</v>
      </c>
      <c r="Y121" s="76" t="s">
        <v>372</v>
      </c>
      <c r="Z121" s="76" t="s">
        <v>624</v>
      </c>
      <c r="AA121" s="76" t="s">
        <v>625</v>
      </c>
      <c r="AB121" s="76" t="s">
        <v>626</v>
      </c>
    </row>
    <row r="122" spans="1:28" ht="81.75" customHeight="1" thickBot="1">
      <c r="A122" s="86" t="s">
        <v>1308</v>
      </c>
      <c r="B122" s="76" t="s">
        <v>609</v>
      </c>
      <c r="C122" s="77" t="s">
        <v>610</v>
      </c>
      <c r="D122" s="76" t="s">
        <v>627</v>
      </c>
      <c r="E122" s="78">
        <v>10</v>
      </c>
      <c r="F122" s="79" t="s">
        <v>24</v>
      </c>
      <c r="G122" s="79" t="s">
        <v>628</v>
      </c>
      <c r="H122" s="79">
        <v>10</v>
      </c>
      <c r="I122" s="79">
        <v>0</v>
      </c>
      <c r="J122" s="79">
        <v>0</v>
      </c>
      <c r="K122" s="79">
        <v>0</v>
      </c>
      <c r="L122" s="79">
        <v>10</v>
      </c>
      <c r="M122" s="79" t="s">
        <v>629</v>
      </c>
      <c r="N122" s="79">
        <v>0</v>
      </c>
      <c r="O122" s="82"/>
      <c r="P122" s="79">
        <f>((I122/H122)*E122)</f>
        <v>0</v>
      </c>
      <c r="Q122" s="79">
        <f>((I122+J122)/H122)*E122</f>
        <v>0</v>
      </c>
      <c r="R122" s="79">
        <f>((I122+J122+K122)/H122)*E122</f>
        <v>0</v>
      </c>
      <c r="S122" s="79">
        <f>((I122+J122+K122+L122)/H122)*E122</f>
        <v>10</v>
      </c>
      <c r="T122" s="79">
        <f>+(N122/H122)*E122</f>
        <v>0</v>
      </c>
      <c r="U122" s="79"/>
      <c r="V122" s="79"/>
      <c r="W122" s="79"/>
      <c r="X122" s="80">
        <f t="shared" si="40"/>
        <v>0</v>
      </c>
      <c r="Y122" s="76" t="s">
        <v>372</v>
      </c>
      <c r="Z122" s="76" t="s">
        <v>630</v>
      </c>
      <c r="AA122" s="76" t="s">
        <v>631</v>
      </c>
      <c r="AB122" s="76" t="s">
        <v>632</v>
      </c>
    </row>
    <row r="123" spans="1:28" ht="81.75" customHeight="1" thickBot="1">
      <c r="A123" s="86" t="s">
        <v>1308</v>
      </c>
      <c r="B123" s="76" t="s">
        <v>609</v>
      </c>
      <c r="C123" s="77" t="s">
        <v>610</v>
      </c>
      <c r="D123" s="76" t="s">
        <v>633</v>
      </c>
      <c r="E123" s="78">
        <v>5</v>
      </c>
      <c r="F123" s="79" t="s">
        <v>58</v>
      </c>
      <c r="G123" s="79" t="s">
        <v>634</v>
      </c>
      <c r="H123" s="79">
        <v>1</v>
      </c>
      <c r="I123" s="79">
        <v>1</v>
      </c>
      <c r="J123" s="79">
        <v>1</v>
      </c>
      <c r="K123" s="79">
        <v>1</v>
      </c>
      <c r="L123" s="79">
        <v>1</v>
      </c>
      <c r="M123" s="79" t="s">
        <v>629</v>
      </c>
      <c r="N123" s="79">
        <v>24</v>
      </c>
      <c r="O123" s="82">
        <v>24</v>
      </c>
      <c r="P123" s="79">
        <f>0.25*E123</f>
        <v>1.25</v>
      </c>
      <c r="Q123" s="79">
        <f>0.5*E123</f>
        <v>2.5</v>
      </c>
      <c r="R123" s="79">
        <f>0.75*E123</f>
        <v>3.75</v>
      </c>
      <c r="S123" s="79">
        <f>1*E123</f>
        <v>5</v>
      </c>
      <c r="T123" s="79">
        <f>(((N123/O123)*E123)*0.25)</f>
        <v>1.25</v>
      </c>
      <c r="U123" s="79"/>
      <c r="V123" s="79"/>
      <c r="W123" s="79"/>
      <c r="X123" s="80">
        <f t="shared" si="40"/>
        <v>0.25</v>
      </c>
      <c r="Y123" s="76" t="s">
        <v>635</v>
      </c>
      <c r="Z123" s="76" t="s">
        <v>636</v>
      </c>
      <c r="AA123" s="76" t="s">
        <v>637</v>
      </c>
      <c r="AB123" s="76" t="s">
        <v>638</v>
      </c>
    </row>
    <row r="124" spans="1:28" ht="81.75" customHeight="1" thickBot="1">
      <c r="A124" s="86" t="s">
        <v>1308</v>
      </c>
      <c r="B124" s="76" t="s">
        <v>609</v>
      </c>
      <c r="C124" s="77" t="s">
        <v>610</v>
      </c>
      <c r="D124" s="76" t="s">
        <v>639</v>
      </c>
      <c r="E124" s="78">
        <v>5</v>
      </c>
      <c r="F124" s="79" t="s">
        <v>58</v>
      </c>
      <c r="G124" s="79" t="s">
        <v>640</v>
      </c>
      <c r="H124" s="79">
        <v>1</v>
      </c>
      <c r="I124" s="79">
        <v>1</v>
      </c>
      <c r="J124" s="79">
        <v>1</v>
      </c>
      <c r="K124" s="79">
        <v>1</v>
      </c>
      <c r="L124" s="79">
        <v>1</v>
      </c>
      <c r="M124" s="79" t="s">
        <v>641</v>
      </c>
      <c r="N124" s="79">
        <v>1</v>
      </c>
      <c r="O124" s="82">
        <v>1</v>
      </c>
      <c r="P124" s="79">
        <f>0.25*E124</f>
        <v>1.25</v>
      </c>
      <c r="Q124" s="79">
        <f>0.5*E124</f>
        <v>2.5</v>
      </c>
      <c r="R124" s="79">
        <f>0.75*E124</f>
        <v>3.75</v>
      </c>
      <c r="S124" s="79">
        <f>1*E124</f>
        <v>5</v>
      </c>
      <c r="T124" s="79">
        <f>(((N124/O124)*E124)*0.25)</f>
        <v>1.25</v>
      </c>
      <c r="U124" s="79"/>
      <c r="V124" s="79"/>
      <c r="W124" s="79"/>
      <c r="X124" s="80">
        <f t="shared" si="40"/>
        <v>0.25</v>
      </c>
      <c r="Y124" s="76" t="s">
        <v>642</v>
      </c>
      <c r="Z124" s="76" t="s">
        <v>643</v>
      </c>
      <c r="AA124" s="76" t="s">
        <v>644</v>
      </c>
      <c r="AB124" s="76" t="s">
        <v>645</v>
      </c>
    </row>
    <row r="125" spans="1:28" ht="81.75" customHeight="1" thickBot="1">
      <c r="A125" s="86" t="s">
        <v>1308</v>
      </c>
      <c r="B125" s="76" t="s">
        <v>609</v>
      </c>
      <c r="C125" s="77" t="s">
        <v>610</v>
      </c>
      <c r="D125" s="76" t="s">
        <v>646</v>
      </c>
      <c r="E125" s="78">
        <v>5</v>
      </c>
      <c r="F125" s="79" t="s">
        <v>58</v>
      </c>
      <c r="G125" s="79" t="s">
        <v>405</v>
      </c>
      <c r="H125" s="79">
        <v>1</v>
      </c>
      <c r="I125" s="79">
        <v>1</v>
      </c>
      <c r="J125" s="79">
        <v>1</v>
      </c>
      <c r="K125" s="79">
        <v>1</v>
      </c>
      <c r="L125" s="79">
        <v>1</v>
      </c>
      <c r="M125" s="79" t="s">
        <v>647</v>
      </c>
      <c r="N125" s="79">
        <v>171</v>
      </c>
      <c r="O125" s="82">
        <v>171</v>
      </c>
      <c r="P125" s="79">
        <f>0.25*E125</f>
        <v>1.25</v>
      </c>
      <c r="Q125" s="79">
        <f>0.5*E125</f>
        <v>2.5</v>
      </c>
      <c r="R125" s="79">
        <f>0.75*E125</f>
        <v>3.75</v>
      </c>
      <c r="S125" s="79">
        <f>1*E125</f>
        <v>5</v>
      </c>
      <c r="T125" s="79">
        <f>(((N125/O125)*E125)*0.25)</f>
        <v>1.25</v>
      </c>
      <c r="U125" s="79"/>
      <c r="V125" s="79"/>
      <c r="W125" s="79"/>
      <c r="X125" s="80">
        <f t="shared" si="40"/>
        <v>0.25</v>
      </c>
      <c r="Y125" s="76" t="s">
        <v>648</v>
      </c>
      <c r="Z125" s="76" t="s">
        <v>649</v>
      </c>
      <c r="AA125" s="76" t="s">
        <v>650</v>
      </c>
      <c r="AB125" s="76" t="s">
        <v>651</v>
      </c>
    </row>
    <row r="126" spans="1:28" ht="81.75" customHeight="1" thickBot="1">
      <c r="A126" s="86" t="s">
        <v>1308</v>
      </c>
      <c r="B126" s="76" t="s">
        <v>609</v>
      </c>
      <c r="C126" s="77" t="s">
        <v>610</v>
      </c>
      <c r="D126" s="76" t="s">
        <v>652</v>
      </c>
      <c r="E126" s="78">
        <v>5</v>
      </c>
      <c r="F126" s="79" t="s">
        <v>24</v>
      </c>
      <c r="G126" s="79" t="s">
        <v>653</v>
      </c>
      <c r="H126" s="79">
        <v>4</v>
      </c>
      <c r="I126" s="79">
        <v>1</v>
      </c>
      <c r="J126" s="79">
        <v>1</v>
      </c>
      <c r="K126" s="79">
        <v>1</v>
      </c>
      <c r="L126" s="79">
        <v>1</v>
      </c>
      <c r="M126" s="79" t="s">
        <v>654</v>
      </c>
      <c r="N126" s="79">
        <v>1</v>
      </c>
      <c r="O126" s="82"/>
      <c r="P126" s="79">
        <f t="shared" ref="P126:P134" si="41">((I126/H126)*E126)</f>
        <v>1.25</v>
      </c>
      <c r="Q126" s="79">
        <f t="shared" ref="Q126:Q134" si="42">((I126+J126)/H126)*E126</f>
        <v>2.5</v>
      </c>
      <c r="R126" s="79">
        <f t="shared" ref="R126:R134" si="43">((I126+J126+K126)/H126)*E126</f>
        <v>3.75</v>
      </c>
      <c r="S126" s="79">
        <f t="shared" ref="S126:S134" si="44">((I126+J126+K126+L126)/H126)*E126</f>
        <v>5</v>
      </c>
      <c r="T126" s="79">
        <f t="shared" ref="T126:T134" si="45">+(N126/H126)*E126</f>
        <v>1.25</v>
      </c>
      <c r="U126" s="79"/>
      <c r="V126" s="79"/>
      <c r="W126" s="79"/>
      <c r="X126" s="80">
        <f t="shared" ref="X126:X134" si="46">T126/S126</f>
        <v>0.25</v>
      </c>
      <c r="Y126" s="76" t="s">
        <v>655</v>
      </c>
      <c r="Z126" s="76" t="s">
        <v>656</v>
      </c>
      <c r="AA126" s="76" t="s">
        <v>657</v>
      </c>
      <c r="AB126" s="76" t="s">
        <v>372</v>
      </c>
    </row>
    <row r="127" spans="1:28" ht="81.75" customHeight="1" thickBot="1">
      <c r="A127" s="86" t="s">
        <v>1308</v>
      </c>
      <c r="B127" s="76" t="s">
        <v>609</v>
      </c>
      <c r="C127" s="77" t="s">
        <v>610</v>
      </c>
      <c r="D127" s="76" t="s">
        <v>658</v>
      </c>
      <c r="E127" s="78">
        <v>10</v>
      </c>
      <c r="F127" s="79" t="s">
        <v>24</v>
      </c>
      <c r="G127" s="79" t="s">
        <v>659</v>
      </c>
      <c r="H127" s="79">
        <v>3</v>
      </c>
      <c r="I127" s="79">
        <v>0</v>
      </c>
      <c r="J127" s="79">
        <v>1</v>
      </c>
      <c r="K127" s="79">
        <v>1</v>
      </c>
      <c r="L127" s="79">
        <v>1</v>
      </c>
      <c r="M127" s="79" t="s">
        <v>641</v>
      </c>
      <c r="N127" s="79">
        <v>0</v>
      </c>
      <c r="O127" s="82"/>
      <c r="P127" s="79">
        <f t="shared" si="41"/>
        <v>0</v>
      </c>
      <c r="Q127" s="79">
        <f t="shared" si="42"/>
        <v>3.333333333333333</v>
      </c>
      <c r="R127" s="79">
        <f t="shared" si="43"/>
        <v>6.6666666666666661</v>
      </c>
      <c r="S127" s="79">
        <f t="shared" si="44"/>
        <v>10</v>
      </c>
      <c r="T127" s="79">
        <f t="shared" si="45"/>
        <v>0</v>
      </c>
      <c r="U127" s="79"/>
      <c r="V127" s="79"/>
      <c r="W127" s="79"/>
      <c r="X127" s="80">
        <f t="shared" si="46"/>
        <v>0</v>
      </c>
      <c r="Y127" s="76" t="s">
        <v>372</v>
      </c>
      <c r="Z127" s="76" t="s">
        <v>660</v>
      </c>
      <c r="AA127" s="76" t="s">
        <v>661</v>
      </c>
      <c r="AB127" s="76" t="s">
        <v>662</v>
      </c>
    </row>
    <row r="128" spans="1:28" ht="81.75" customHeight="1" thickBot="1">
      <c r="A128" s="86" t="s">
        <v>1308</v>
      </c>
      <c r="B128" s="76" t="s">
        <v>609</v>
      </c>
      <c r="C128" s="77" t="s">
        <v>610</v>
      </c>
      <c r="D128" s="76" t="s">
        <v>663</v>
      </c>
      <c r="E128" s="78">
        <v>10</v>
      </c>
      <c r="F128" s="79" t="s">
        <v>24</v>
      </c>
      <c r="G128" s="79" t="s">
        <v>664</v>
      </c>
      <c r="H128" s="79">
        <v>3</v>
      </c>
      <c r="I128" s="79">
        <v>0</v>
      </c>
      <c r="J128" s="79">
        <v>1</v>
      </c>
      <c r="K128" s="79">
        <v>1</v>
      </c>
      <c r="L128" s="79">
        <v>1</v>
      </c>
      <c r="M128" s="79" t="s">
        <v>665</v>
      </c>
      <c r="N128" s="79">
        <v>0</v>
      </c>
      <c r="O128" s="82"/>
      <c r="P128" s="79">
        <f t="shared" si="41"/>
        <v>0</v>
      </c>
      <c r="Q128" s="79">
        <f t="shared" si="42"/>
        <v>3.333333333333333</v>
      </c>
      <c r="R128" s="79">
        <f t="shared" si="43"/>
        <v>6.6666666666666661</v>
      </c>
      <c r="S128" s="79">
        <f t="shared" si="44"/>
        <v>10</v>
      </c>
      <c r="T128" s="79">
        <f t="shared" si="45"/>
        <v>0</v>
      </c>
      <c r="U128" s="79"/>
      <c r="V128" s="79"/>
      <c r="W128" s="79"/>
      <c r="X128" s="80">
        <f t="shared" si="46"/>
        <v>0</v>
      </c>
      <c r="Y128" s="76" t="s">
        <v>372</v>
      </c>
      <c r="Z128" s="76" t="s">
        <v>666</v>
      </c>
      <c r="AA128" s="76" t="s">
        <v>661</v>
      </c>
      <c r="AB128" s="76" t="s">
        <v>372</v>
      </c>
    </row>
    <row r="129" spans="1:28" ht="81.75" customHeight="1" thickBot="1">
      <c r="A129" s="86" t="s">
        <v>1308</v>
      </c>
      <c r="B129" s="76" t="s">
        <v>667</v>
      </c>
      <c r="C129" s="77" t="s">
        <v>668</v>
      </c>
      <c r="D129" s="76" t="s">
        <v>669</v>
      </c>
      <c r="E129" s="78">
        <v>20</v>
      </c>
      <c r="F129" s="79" t="s">
        <v>24</v>
      </c>
      <c r="G129" s="79" t="s">
        <v>670</v>
      </c>
      <c r="H129" s="79">
        <v>11</v>
      </c>
      <c r="I129" s="79">
        <v>0</v>
      </c>
      <c r="J129" s="79">
        <v>0</v>
      </c>
      <c r="K129" s="79">
        <v>5</v>
      </c>
      <c r="L129" s="79">
        <v>6</v>
      </c>
      <c r="M129" s="79" t="s">
        <v>671</v>
      </c>
      <c r="N129" s="79">
        <v>0</v>
      </c>
      <c r="O129" s="82"/>
      <c r="P129" s="79">
        <f t="shared" si="41"/>
        <v>0</v>
      </c>
      <c r="Q129" s="79">
        <f t="shared" si="42"/>
        <v>0</v>
      </c>
      <c r="R129" s="79">
        <f t="shared" si="43"/>
        <v>9.0909090909090899</v>
      </c>
      <c r="S129" s="79">
        <f t="shared" si="44"/>
        <v>20</v>
      </c>
      <c r="T129" s="79">
        <f t="shared" si="45"/>
        <v>0</v>
      </c>
      <c r="U129" s="79"/>
      <c r="V129" s="79"/>
      <c r="W129" s="79"/>
      <c r="X129" s="80">
        <f t="shared" si="46"/>
        <v>0</v>
      </c>
      <c r="Y129" s="76" t="s">
        <v>372</v>
      </c>
      <c r="Z129" s="76" t="s">
        <v>672</v>
      </c>
      <c r="AA129" s="76" t="s">
        <v>673</v>
      </c>
      <c r="AB129" s="76" t="s">
        <v>372</v>
      </c>
    </row>
    <row r="130" spans="1:28" ht="81.75" customHeight="1" thickBot="1">
      <c r="A130" s="86" t="s">
        <v>1308</v>
      </c>
      <c r="B130" s="76" t="s">
        <v>667</v>
      </c>
      <c r="C130" s="77" t="s">
        <v>668</v>
      </c>
      <c r="D130" s="76" t="s">
        <v>674</v>
      </c>
      <c r="E130" s="78">
        <v>15</v>
      </c>
      <c r="F130" s="79" t="s">
        <v>24</v>
      </c>
      <c r="G130" s="79" t="s">
        <v>675</v>
      </c>
      <c r="H130" s="79">
        <v>2</v>
      </c>
      <c r="I130" s="79">
        <v>1</v>
      </c>
      <c r="J130" s="79">
        <v>0</v>
      </c>
      <c r="K130" s="79">
        <v>0</v>
      </c>
      <c r="L130" s="79">
        <v>1</v>
      </c>
      <c r="M130" s="79" t="s">
        <v>676</v>
      </c>
      <c r="N130" s="79">
        <v>1</v>
      </c>
      <c r="O130" s="82"/>
      <c r="P130" s="79">
        <f t="shared" si="41"/>
        <v>7.5</v>
      </c>
      <c r="Q130" s="79">
        <f t="shared" si="42"/>
        <v>7.5</v>
      </c>
      <c r="R130" s="79">
        <f t="shared" si="43"/>
        <v>7.5</v>
      </c>
      <c r="S130" s="79">
        <f t="shared" si="44"/>
        <v>15</v>
      </c>
      <c r="T130" s="79">
        <f t="shared" si="45"/>
        <v>7.5</v>
      </c>
      <c r="U130" s="79"/>
      <c r="V130" s="79"/>
      <c r="W130" s="79"/>
      <c r="X130" s="80">
        <f t="shared" si="46"/>
        <v>0.5</v>
      </c>
      <c r="Y130" s="76" t="s">
        <v>677</v>
      </c>
      <c r="Z130" s="76" t="s">
        <v>678</v>
      </c>
      <c r="AA130" s="76" t="s">
        <v>679</v>
      </c>
      <c r="AB130" s="76" t="s">
        <v>372</v>
      </c>
    </row>
    <row r="131" spans="1:28" ht="81.75" customHeight="1" thickBot="1">
      <c r="A131" s="86" t="s">
        <v>1308</v>
      </c>
      <c r="B131" s="76" t="s">
        <v>667</v>
      </c>
      <c r="C131" s="77" t="s">
        <v>668</v>
      </c>
      <c r="D131" s="76" t="s">
        <v>680</v>
      </c>
      <c r="E131" s="78">
        <v>15</v>
      </c>
      <c r="F131" s="79" t="s">
        <v>24</v>
      </c>
      <c r="G131" s="79" t="s">
        <v>681</v>
      </c>
      <c r="H131" s="79">
        <v>4</v>
      </c>
      <c r="I131" s="79">
        <v>1</v>
      </c>
      <c r="J131" s="79">
        <v>1</v>
      </c>
      <c r="K131" s="79">
        <v>1</v>
      </c>
      <c r="L131" s="79">
        <v>1</v>
      </c>
      <c r="M131" s="79" t="s">
        <v>682</v>
      </c>
      <c r="N131" s="79">
        <v>1</v>
      </c>
      <c r="O131" s="82"/>
      <c r="P131" s="79">
        <f t="shared" si="41"/>
        <v>3.75</v>
      </c>
      <c r="Q131" s="79">
        <f t="shared" si="42"/>
        <v>7.5</v>
      </c>
      <c r="R131" s="79">
        <f t="shared" si="43"/>
        <v>11.25</v>
      </c>
      <c r="S131" s="79">
        <f t="shared" si="44"/>
        <v>15</v>
      </c>
      <c r="T131" s="79">
        <f t="shared" si="45"/>
        <v>3.75</v>
      </c>
      <c r="U131" s="79"/>
      <c r="V131" s="79"/>
      <c r="W131" s="79"/>
      <c r="X131" s="80">
        <f t="shared" si="46"/>
        <v>0.25</v>
      </c>
      <c r="Y131" s="76" t="s">
        <v>683</v>
      </c>
      <c r="Z131" s="76" t="s">
        <v>684</v>
      </c>
      <c r="AA131" s="76" t="s">
        <v>685</v>
      </c>
      <c r="AB131" s="76" t="s">
        <v>372</v>
      </c>
    </row>
    <row r="132" spans="1:28" ht="81.75" customHeight="1" thickBot="1">
      <c r="A132" s="86" t="s">
        <v>1308</v>
      </c>
      <c r="B132" s="76" t="s">
        <v>667</v>
      </c>
      <c r="C132" s="77" t="s">
        <v>668</v>
      </c>
      <c r="D132" s="76" t="s">
        <v>686</v>
      </c>
      <c r="E132" s="78">
        <v>15</v>
      </c>
      <c r="F132" s="79" t="s">
        <v>24</v>
      </c>
      <c r="G132" s="79" t="s">
        <v>25</v>
      </c>
      <c r="H132" s="79">
        <v>4</v>
      </c>
      <c r="I132" s="79">
        <v>1</v>
      </c>
      <c r="J132" s="79">
        <v>1</v>
      </c>
      <c r="K132" s="79">
        <v>1</v>
      </c>
      <c r="L132" s="79">
        <v>1</v>
      </c>
      <c r="M132" s="79" t="s">
        <v>687</v>
      </c>
      <c r="N132" s="79">
        <v>1</v>
      </c>
      <c r="O132" s="82"/>
      <c r="P132" s="79">
        <f t="shared" si="41"/>
        <v>3.75</v>
      </c>
      <c r="Q132" s="79">
        <f t="shared" si="42"/>
        <v>7.5</v>
      </c>
      <c r="R132" s="79">
        <f t="shared" si="43"/>
        <v>11.25</v>
      </c>
      <c r="S132" s="79">
        <f t="shared" si="44"/>
        <v>15</v>
      </c>
      <c r="T132" s="79">
        <f t="shared" si="45"/>
        <v>3.75</v>
      </c>
      <c r="U132" s="79"/>
      <c r="V132" s="79"/>
      <c r="W132" s="79"/>
      <c r="X132" s="80">
        <f t="shared" si="46"/>
        <v>0.25</v>
      </c>
      <c r="Y132" s="76" t="s">
        <v>688</v>
      </c>
      <c r="Z132" s="76" t="s">
        <v>689</v>
      </c>
      <c r="AA132" s="76" t="s">
        <v>685</v>
      </c>
      <c r="AB132" s="76" t="s">
        <v>372</v>
      </c>
    </row>
    <row r="133" spans="1:28" ht="81.75" customHeight="1" thickBot="1">
      <c r="A133" s="86" t="s">
        <v>1308</v>
      </c>
      <c r="B133" s="76" t="s">
        <v>667</v>
      </c>
      <c r="C133" s="77" t="s">
        <v>668</v>
      </c>
      <c r="D133" s="76" t="s">
        <v>690</v>
      </c>
      <c r="E133" s="78">
        <v>10</v>
      </c>
      <c r="F133" s="79" t="s">
        <v>24</v>
      </c>
      <c r="G133" s="79" t="s">
        <v>681</v>
      </c>
      <c r="H133" s="79">
        <v>4</v>
      </c>
      <c r="I133" s="79">
        <v>0</v>
      </c>
      <c r="J133" s="79">
        <v>0</v>
      </c>
      <c r="K133" s="79">
        <v>2</v>
      </c>
      <c r="L133" s="79">
        <v>2</v>
      </c>
      <c r="M133" s="79" t="s">
        <v>691</v>
      </c>
      <c r="N133" s="79">
        <v>0</v>
      </c>
      <c r="O133" s="82"/>
      <c r="P133" s="79">
        <f t="shared" si="41"/>
        <v>0</v>
      </c>
      <c r="Q133" s="79">
        <f t="shared" si="42"/>
        <v>0</v>
      </c>
      <c r="R133" s="79">
        <f t="shared" si="43"/>
        <v>5</v>
      </c>
      <c r="S133" s="79">
        <f t="shared" si="44"/>
        <v>10</v>
      </c>
      <c r="T133" s="79">
        <f t="shared" si="45"/>
        <v>0</v>
      </c>
      <c r="U133" s="79"/>
      <c r="V133" s="79"/>
      <c r="W133" s="79"/>
      <c r="X133" s="80">
        <f t="shared" si="46"/>
        <v>0</v>
      </c>
      <c r="Y133" s="76" t="s">
        <v>692</v>
      </c>
      <c r="Z133" s="76" t="s">
        <v>672</v>
      </c>
      <c r="AA133" s="76" t="s">
        <v>673</v>
      </c>
      <c r="AB133" s="76" t="s">
        <v>372</v>
      </c>
    </row>
    <row r="134" spans="1:28" ht="81.75" customHeight="1" thickBot="1">
      <c r="A134" s="86" t="s">
        <v>1308</v>
      </c>
      <c r="B134" s="76" t="s">
        <v>667</v>
      </c>
      <c r="C134" s="77" t="s">
        <v>668</v>
      </c>
      <c r="D134" s="76" t="s">
        <v>693</v>
      </c>
      <c r="E134" s="78">
        <v>10</v>
      </c>
      <c r="F134" s="79" t="s">
        <v>24</v>
      </c>
      <c r="G134" s="79" t="s">
        <v>694</v>
      </c>
      <c r="H134" s="79">
        <v>6</v>
      </c>
      <c r="I134" s="79">
        <v>0</v>
      </c>
      <c r="J134" s="79">
        <v>0</v>
      </c>
      <c r="K134" s="79">
        <v>6</v>
      </c>
      <c r="L134" s="79">
        <v>0</v>
      </c>
      <c r="M134" s="79" t="s">
        <v>695</v>
      </c>
      <c r="N134" s="79">
        <v>0</v>
      </c>
      <c r="O134" s="82"/>
      <c r="P134" s="79">
        <f t="shared" si="41"/>
        <v>0</v>
      </c>
      <c r="Q134" s="79">
        <f t="shared" si="42"/>
        <v>0</v>
      </c>
      <c r="R134" s="79">
        <f t="shared" si="43"/>
        <v>10</v>
      </c>
      <c r="S134" s="79">
        <f t="shared" si="44"/>
        <v>10</v>
      </c>
      <c r="T134" s="79">
        <f t="shared" si="45"/>
        <v>0</v>
      </c>
      <c r="U134" s="79"/>
      <c r="V134" s="79"/>
      <c r="W134" s="79"/>
      <c r="X134" s="80">
        <f t="shared" si="46"/>
        <v>0</v>
      </c>
      <c r="Y134" s="76" t="s">
        <v>372</v>
      </c>
      <c r="Z134" s="76" t="s">
        <v>672</v>
      </c>
      <c r="AA134" s="76" t="s">
        <v>673</v>
      </c>
      <c r="AB134" s="76" t="s">
        <v>372</v>
      </c>
    </row>
    <row r="135" spans="1:28" ht="81.75" customHeight="1" thickBot="1">
      <c r="A135" s="86" t="s">
        <v>1308</v>
      </c>
      <c r="B135" s="76" t="s">
        <v>667</v>
      </c>
      <c r="C135" s="77" t="s">
        <v>668</v>
      </c>
      <c r="D135" s="76" t="s">
        <v>696</v>
      </c>
      <c r="E135" s="78">
        <v>15</v>
      </c>
      <c r="F135" s="79" t="s">
        <v>38</v>
      </c>
      <c r="G135" s="79" t="s">
        <v>697</v>
      </c>
      <c r="H135" s="79">
        <v>100</v>
      </c>
      <c r="I135" s="79">
        <v>100</v>
      </c>
      <c r="J135" s="79">
        <v>100</v>
      </c>
      <c r="K135" s="79">
        <v>100</v>
      </c>
      <c r="L135" s="79">
        <v>100</v>
      </c>
      <c r="M135" s="79" t="s">
        <v>698</v>
      </c>
      <c r="N135" s="79">
        <v>100</v>
      </c>
      <c r="O135" s="82"/>
      <c r="P135" s="79">
        <f>0.25*E135</f>
        <v>3.75</v>
      </c>
      <c r="Q135" s="79">
        <f>0.5*E135</f>
        <v>7.5</v>
      </c>
      <c r="R135" s="79">
        <f>0.75*E135</f>
        <v>11.25</v>
      </c>
      <c r="S135" s="79">
        <f>1*E135</f>
        <v>15</v>
      </c>
      <c r="T135" s="79">
        <f>(N135/H135)*E135*0.25</f>
        <v>3.75</v>
      </c>
      <c r="U135" s="79"/>
      <c r="V135" s="79"/>
      <c r="W135" s="79"/>
      <c r="X135" s="80">
        <f>T135/S135</f>
        <v>0.25</v>
      </c>
      <c r="Y135" s="76" t="s">
        <v>699</v>
      </c>
      <c r="Z135" s="76" t="s">
        <v>700</v>
      </c>
      <c r="AA135" s="76" t="s">
        <v>685</v>
      </c>
      <c r="AB135" s="76" t="s">
        <v>372</v>
      </c>
    </row>
    <row r="136" spans="1:28" ht="81.75" customHeight="1" thickBot="1">
      <c r="A136" s="86" t="s">
        <v>1309</v>
      </c>
      <c r="B136" s="76" t="s">
        <v>701</v>
      </c>
      <c r="C136" s="77" t="s">
        <v>702</v>
      </c>
      <c r="D136" s="76" t="s">
        <v>703</v>
      </c>
      <c r="E136" s="78">
        <v>15</v>
      </c>
      <c r="F136" s="79" t="s">
        <v>24</v>
      </c>
      <c r="G136" s="79" t="s">
        <v>704</v>
      </c>
      <c r="H136" s="79">
        <v>80</v>
      </c>
      <c r="I136" s="79">
        <v>20</v>
      </c>
      <c r="J136" s="79">
        <v>20</v>
      </c>
      <c r="K136" s="79">
        <v>20</v>
      </c>
      <c r="L136" s="79">
        <v>20</v>
      </c>
      <c r="M136" s="79" t="s">
        <v>705</v>
      </c>
      <c r="N136" s="79">
        <v>0</v>
      </c>
      <c r="O136" s="82"/>
      <c r="P136" s="79">
        <f>((I136/H136)*E136)</f>
        <v>3.75</v>
      </c>
      <c r="Q136" s="79">
        <f>((I136+J136)/H136)*E136</f>
        <v>7.5</v>
      </c>
      <c r="R136" s="79">
        <f>((I136+J136+K136)/H136)*E136</f>
        <v>11.25</v>
      </c>
      <c r="S136" s="79">
        <f>((I136+J136+K136+L136)/H136)*E136</f>
        <v>15</v>
      </c>
      <c r="T136" s="79">
        <f>+(N136/H136)*E136</f>
        <v>0</v>
      </c>
      <c r="U136" s="79"/>
      <c r="V136" s="79"/>
      <c r="W136" s="79"/>
      <c r="X136" s="80">
        <f t="shared" ref="X136:X141" si="47">T136/S136</f>
        <v>0</v>
      </c>
      <c r="Y136" s="76" t="s">
        <v>706</v>
      </c>
      <c r="Z136" s="76" t="s">
        <v>707</v>
      </c>
      <c r="AA136" s="76" t="s">
        <v>708</v>
      </c>
      <c r="AB136" s="76" t="s">
        <v>709</v>
      </c>
    </row>
    <row r="137" spans="1:28" ht="81.75" customHeight="1" thickBot="1">
      <c r="A137" s="86" t="s">
        <v>1309</v>
      </c>
      <c r="B137" s="76" t="s">
        <v>701</v>
      </c>
      <c r="C137" s="77" t="s">
        <v>702</v>
      </c>
      <c r="D137" s="76" t="s">
        <v>710</v>
      </c>
      <c r="E137" s="78">
        <v>15</v>
      </c>
      <c r="F137" s="79" t="s">
        <v>24</v>
      </c>
      <c r="G137" s="79" t="s">
        <v>25</v>
      </c>
      <c r="H137" s="79">
        <v>3</v>
      </c>
      <c r="I137" s="79">
        <v>1</v>
      </c>
      <c r="J137" s="79">
        <v>1</v>
      </c>
      <c r="K137" s="79">
        <v>1</v>
      </c>
      <c r="L137" s="79">
        <v>0</v>
      </c>
      <c r="M137" s="79" t="s">
        <v>705</v>
      </c>
      <c r="N137" s="79">
        <v>1</v>
      </c>
      <c r="O137" s="82"/>
      <c r="P137" s="79">
        <f>((I137/H137)*E137)</f>
        <v>5</v>
      </c>
      <c r="Q137" s="79">
        <f>((I137+J137)/H137)*E137</f>
        <v>10</v>
      </c>
      <c r="R137" s="79">
        <f>((I137+J137+K137)/H137)*E137</f>
        <v>15</v>
      </c>
      <c r="S137" s="79">
        <f>((I137+J137+K137+L137)/H137)*E137</f>
        <v>15</v>
      </c>
      <c r="T137" s="79">
        <f>+(N137/H137)*E137</f>
        <v>5</v>
      </c>
      <c r="U137" s="79"/>
      <c r="V137" s="79"/>
      <c r="W137" s="79"/>
      <c r="X137" s="80">
        <f t="shared" si="47"/>
        <v>0.33333333333333331</v>
      </c>
      <c r="Y137" s="76" t="s">
        <v>711</v>
      </c>
      <c r="Z137" s="76" t="s">
        <v>712</v>
      </c>
      <c r="AA137" s="76" t="s">
        <v>713</v>
      </c>
      <c r="AB137" s="76" t="s">
        <v>714</v>
      </c>
    </row>
    <row r="138" spans="1:28" ht="81.75" customHeight="1" thickBot="1">
      <c r="A138" s="86" t="s">
        <v>1309</v>
      </c>
      <c r="B138" s="76" t="s">
        <v>701</v>
      </c>
      <c r="C138" s="77" t="s">
        <v>702</v>
      </c>
      <c r="D138" s="76" t="s">
        <v>715</v>
      </c>
      <c r="E138" s="78">
        <v>15</v>
      </c>
      <c r="F138" s="79" t="s">
        <v>24</v>
      </c>
      <c r="G138" s="79" t="s">
        <v>25</v>
      </c>
      <c r="H138" s="79">
        <v>140</v>
      </c>
      <c r="I138" s="79">
        <v>35</v>
      </c>
      <c r="J138" s="79">
        <v>35</v>
      </c>
      <c r="K138" s="79">
        <v>35</v>
      </c>
      <c r="L138" s="79">
        <v>35</v>
      </c>
      <c r="M138" s="79" t="s">
        <v>716</v>
      </c>
      <c r="N138" s="79">
        <v>35</v>
      </c>
      <c r="O138" s="82"/>
      <c r="P138" s="79">
        <f>((I138/H138)*E138)</f>
        <v>3.75</v>
      </c>
      <c r="Q138" s="79">
        <f>((I138+J138)/H138)*E138</f>
        <v>7.5</v>
      </c>
      <c r="R138" s="79">
        <f>((I138+J138+K138)/H138)*E138</f>
        <v>11.25</v>
      </c>
      <c r="S138" s="79">
        <f>((I138+J138+K138+L138)/H138)*E138</f>
        <v>15</v>
      </c>
      <c r="T138" s="79">
        <f>+(N138/H138)*E138</f>
        <v>3.75</v>
      </c>
      <c r="U138" s="79"/>
      <c r="V138" s="79"/>
      <c r="W138" s="79"/>
      <c r="X138" s="80">
        <f t="shared" si="47"/>
        <v>0.25</v>
      </c>
      <c r="Y138" s="76" t="s">
        <v>717</v>
      </c>
      <c r="Z138" s="76" t="s">
        <v>718</v>
      </c>
      <c r="AA138" s="76" t="s">
        <v>719</v>
      </c>
      <c r="AB138" s="76" t="s">
        <v>720</v>
      </c>
    </row>
    <row r="139" spans="1:28" ht="81.75" customHeight="1" thickBot="1">
      <c r="A139" s="86" t="s">
        <v>1309</v>
      </c>
      <c r="B139" s="76" t="s">
        <v>701</v>
      </c>
      <c r="C139" s="77" t="s">
        <v>702</v>
      </c>
      <c r="D139" s="76" t="s">
        <v>721</v>
      </c>
      <c r="E139" s="78">
        <v>15</v>
      </c>
      <c r="F139" s="79" t="s">
        <v>24</v>
      </c>
      <c r="G139" s="79" t="s">
        <v>25</v>
      </c>
      <c r="H139" s="79">
        <v>4</v>
      </c>
      <c r="I139" s="79">
        <v>1</v>
      </c>
      <c r="J139" s="79">
        <v>1</v>
      </c>
      <c r="K139" s="79">
        <v>1</v>
      </c>
      <c r="L139" s="79">
        <v>1</v>
      </c>
      <c r="M139" s="79" t="s">
        <v>722</v>
      </c>
      <c r="N139" s="79">
        <v>1</v>
      </c>
      <c r="O139" s="82"/>
      <c r="P139" s="79">
        <f>((I139/H139)*E139)</f>
        <v>3.75</v>
      </c>
      <c r="Q139" s="79">
        <f>((I139+J139)/H139)*E139</f>
        <v>7.5</v>
      </c>
      <c r="R139" s="79">
        <f>((I139+J139+K139)/H139)*E139</f>
        <v>11.25</v>
      </c>
      <c r="S139" s="79">
        <f>((I139+J139+K139+L139)/H139)*E139</f>
        <v>15</v>
      </c>
      <c r="T139" s="79">
        <f>+(N139/H139)*E139</f>
        <v>3.75</v>
      </c>
      <c r="U139" s="79"/>
      <c r="V139" s="79"/>
      <c r="W139" s="79"/>
      <c r="X139" s="80">
        <f t="shared" si="47"/>
        <v>0.25</v>
      </c>
      <c r="Y139" s="76" t="s">
        <v>723</v>
      </c>
      <c r="Z139" s="76" t="s">
        <v>724</v>
      </c>
      <c r="AA139" s="76" t="s">
        <v>725</v>
      </c>
      <c r="AB139" s="76" t="s">
        <v>726</v>
      </c>
    </row>
    <row r="140" spans="1:28" ht="81.75" customHeight="1" thickBot="1">
      <c r="A140" s="86" t="s">
        <v>1309</v>
      </c>
      <c r="B140" s="76" t="s">
        <v>701</v>
      </c>
      <c r="C140" s="77" t="s">
        <v>702</v>
      </c>
      <c r="D140" s="76" t="s">
        <v>727</v>
      </c>
      <c r="E140" s="78">
        <v>20</v>
      </c>
      <c r="F140" s="79" t="s">
        <v>58</v>
      </c>
      <c r="G140" s="79" t="s">
        <v>242</v>
      </c>
      <c r="H140" s="79">
        <v>1</v>
      </c>
      <c r="I140" s="79">
        <v>1</v>
      </c>
      <c r="J140" s="79">
        <v>1</v>
      </c>
      <c r="K140" s="79">
        <v>1</v>
      </c>
      <c r="L140" s="79">
        <v>1</v>
      </c>
      <c r="M140" s="79" t="s">
        <v>728</v>
      </c>
      <c r="N140" s="79">
        <v>4</v>
      </c>
      <c r="O140" s="82">
        <v>4</v>
      </c>
      <c r="P140" s="79">
        <f>0.25*E140</f>
        <v>5</v>
      </c>
      <c r="Q140" s="79">
        <f>0.5*E140</f>
        <v>10</v>
      </c>
      <c r="R140" s="79">
        <f>0.75*E140</f>
        <v>15</v>
      </c>
      <c r="S140" s="79">
        <f>1*E140</f>
        <v>20</v>
      </c>
      <c r="T140" s="79">
        <f>(((N140/O140)*E140)*0.25)</f>
        <v>5</v>
      </c>
      <c r="U140" s="79"/>
      <c r="V140" s="79"/>
      <c r="W140" s="79"/>
      <c r="X140" s="80">
        <f t="shared" si="47"/>
        <v>0.25</v>
      </c>
      <c r="Y140" s="76" t="s">
        <v>729</v>
      </c>
      <c r="Z140" s="76" t="s">
        <v>730</v>
      </c>
      <c r="AA140" s="76" t="s">
        <v>731</v>
      </c>
      <c r="AB140" s="76" t="s">
        <v>732</v>
      </c>
    </row>
    <row r="141" spans="1:28" ht="81.75" customHeight="1" thickBot="1">
      <c r="A141" s="86" t="s">
        <v>1309</v>
      </c>
      <c r="B141" s="76" t="s">
        <v>701</v>
      </c>
      <c r="C141" s="77" t="s">
        <v>702</v>
      </c>
      <c r="D141" s="83" t="s">
        <v>733</v>
      </c>
      <c r="E141" s="78">
        <v>20</v>
      </c>
      <c r="F141" s="79" t="s">
        <v>58</v>
      </c>
      <c r="G141" s="79" t="s">
        <v>405</v>
      </c>
      <c r="H141" s="79">
        <v>1</v>
      </c>
      <c r="I141" s="79">
        <v>1</v>
      </c>
      <c r="J141" s="79">
        <v>1</v>
      </c>
      <c r="K141" s="79">
        <v>1</v>
      </c>
      <c r="L141" s="79">
        <v>1</v>
      </c>
      <c r="M141" s="79" t="s">
        <v>734</v>
      </c>
      <c r="N141" s="79">
        <v>4255</v>
      </c>
      <c r="O141" s="82">
        <v>5150</v>
      </c>
      <c r="P141" s="79">
        <f>0.25*E141</f>
        <v>5</v>
      </c>
      <c r="Q141" s="79">
        <f>0.5*E141</f>
        <v>10</v>
      </c>
      <c r="R141" s="79">
        <f>0.75*E141</f>
        <v>15</v>
      </c>
      <c r="S141" s="79">
        <f>1*E141</f>
        <v>20</v>
      </c>
      <c r="T141" s="79">
        <f>(((N141/O141)*E141)*0.25)</f>
        <v>4.1310679611650487</v>
      </c>
      <c r="U141" s="79"/>
      <c r="V141" s="79"/>
      <c r="W141" s="79"/>
      <c r="X141" s="80">
        <f t="shared" si="47"/>
        <v>0.20655339805825243</v>
      </c>
      <c r="Y141" s="76" t="s">
        <v>735</v>
      </c>
      <c r="Z141" s="76" t="s">
        <v>736</v>
      </c>
      <c r="AA141" s="76" t="s">
        <v>737</v>
      </c>
      <c r="AB141" s="76" t="s">
        <v>738</v>
      </c>
    </row>
    <row r="142" spans="1:28" ht="81.75" customHeight="1" thickBot="1">
      <c r="A142" s="86" t="s">
        <v>1309</v>
      </c>
      <c r="B142" s="76" t="s">
        <v>739</v>
      </c>
      <c r="C142" s="77" t="s">
        <v>740</v>
      </c>
      <c r="D142" s="83" t="s">
        <v>741</v>
      </c>
      <c r="E142" s="78">
        <v>15</v>
      </c>
      <c r="F142" s="79" t="s">
        <v>58</v>
      </c>
      <c r="G142" s="79" t="s">
        <v>742</v>
      </c>
      <c r="H142" s="79">
        <v>1</v>
      </c>
      <c r="I142" s="79">
        <v>1</v>
      </c>
      <c r="J142" s="79">
        <v>1</v>
      </c>
      <c r="K142" s="79">
        <v>1</v>
      </c>
      <c r="L142" s="79">
        <v>1</v>
      </c>
      <c r="M142" s="79" t="s">
        <v>743</v>
      </c>
      <c r="N142" s="88">
        <v>693537</v>
      </c>
      <c r="O142" s="88">
        <v>693537</v>
      </c>
      <c r="P142" s="79">
        <f>0.25*E142</f>
        <v>3.75</v>
      </c>
      <c r="Q142" s="79">
        <f>0.5*E142</f>
        <v>7.5</v>
      </c>
      <c r="R142" s="79">
        <f>0.75*E142</f>
        <v>11.25</v>
      </c>
      <c r="S142" s="79">
        <f>1*E142</f>
        <v>15</v>
      </c>
      <c r="T142" s="79">
        <f>(((N142/O142)*E142)*0.25)</f>
        <v>3.75</v>
      </c>
      <c r="U142" s="79"/>
      <c r="V142" s="79"/>
      <c r="W142" s="79"/>
      <c r="X142" s="80">
        <f>T142/S142</f>
        <v>0.25</v>
      </c>
      <c r="Y142" s="76" t="s">
        <v>744</v>
      </c>
      <c r="Z142" s="76" t="s">
        <v>745</v>
      </c>
      <c r="AA142" s="76" t="s">
        <v>746</v>
      </c>
      <c r="AB142" s="76" t="s">
        <v>747</v>
      </c>
    </row>
    <row r="143" spans="1:28" ht="81.75" customHeight="1" thickBot="1">
      <c r="A143" s="86" t="s">
        <v>1309</v>
      </c>
      <c r="B143" s="76" t="s">
        <v>739</v>
      </c>
      <c r="C143" s="77" t="s">
        <v>740</v>
      </c>
      <c r="D143" s="83" t="s">
        <v>748</v>
      </c>
      <c r="E143" s="78">
        <v>15</v>
      </c>
      <c r="F143" s="79" t="s">
        <v>24</v>
      </c>
      <c r="G143" s="79" t="s">
        <v>749</v>
      </c>
      <c r="H143" s="79">
        <v>2</v>
      </c>
      <c r="I143" s="79">
        <v>0</v>
      </c>
      <c r="J143" s="79">
        <v>1</v>
      </c>
      <c r="K143" s="79">
        <v>0</v>
      </c>
      <c r="L143" s="79">
        <v>1</v>
      </c>
      <c r="M143" s="79" t="s">
        <v>743</v>
      </c>
      <c r="N143" s="82">
        <v>0</v>
      </c>
      <c r="O143" s="82"/>
      <c r="P143" s="79">
        <f>((I143/H143)*E143)</f>
        <v>0</v>
      </c>
      <c r="Q143" s="79">
        <f>((I143+J143)/H143)*E143</f>
        <v>7.5</v>
      </c>
      <c r="R143" s="79">
        <f>((I143+J143+K143)/H143)*E143</f>
        <v>7.5</v>
      </c>
      <c r="S143" s="79">
        <f>((I143+J143+K143+L143)/H143)*E143</f>
        <v>15</v>
      </c>
      <c r="T143" s="79">
        <f>+(N143/H143)*E143</f>
        <v>0</v>
      </c>
      <c r="U143" s="79"/>
      <c r="V143" s="79"/>
      <c r="W143" s="79"/>
      <c r="X143" s="80">
        <f>T143/S143</f>
        <v>0</v>
      </c>
      <c r="Y143" s="76" t="s">
        <v>93</v>
      </c>
      <c r="Z143" s="76" t="s">
        <v>93</v>
      </c>
      <c r="AA143" s="76" t="s">
        <v>93</v>
      </c>
      <c r="AB143" s="76" t="s">
        <v>93</v>
      </c>
    </row>
    <row r="144" spans="1:28" ht="81.75" customHeight="1" thickBot="1">
      <c r="A144" s="86" t="s">
        <v>1309</v>
      </c>
      <c r="B144" s="76" t="s">
        <v>739</v>
      </c>
      <c r="C144" s="77" t="s">
        <v>740</v>
      </c>
      <c r="D144" s="83" t="s">
        <v>750</v>
      </c>
      <c r="E144" s="78">
        <v>10</v>
      </c>
      <c r="F144" s="79" t="s">
        <v>58</v>
      </c>
      <c r="G144" s="79" t="s">
        <v>751</v>
      </c>
      <c r="H144" s="79">
        <v>1</v>
      </c>
      <c r="I144" s="79">
        <v>1</v>
      </c>
      <c r="J144" s="79">
        <v>1</v>
      </c>
      <c r="K144" s="79">
        <v>1</v>
      </c>
      <c r="L144" s="79">
        <v>1</v>
      </c>
      <c r="M144" s="79" t="s">
        <v>752</v>
      </c>
      <c r="N144" s="88">
        <v>9</v>
      </c>
      <c r="O144" s="88">
        <v>9</v>
      </c>
      <c r="P144" s="79">
        <f>0.25*E144</f>
        <v>2.5</v>
      </c>
      <c r="Q144" s="79">
        <f>0.5*E144</f>
        <v>5</v>
      </c>
      <c r="R144" s="79">
        <f>0.75*E144</f>
        <v>7.5</v>
      </c>
      <c r="S144" s="79">
        <f>1*E144</f>
        <v>10</v>
      </c>
      <c r="T144" s="79">
        <f>(((N144/O144)*E144)*0.25)</f>
        <v>2.5</v>
      </c>
      <c r="U144" s="79"/>
      <c r="V144" s="79"/>
      <c r="W144" s="79"/>
      <c r="X144" s="80">
        <f t="shared" ref="X144:X146" si="48">T144/S144</f>
        <v>0.25</v>
      </c>
      <c r="Y144" s="76" t="s">
        <v>753</v>
      </c>
      <c r="Z144" s="76" t="s">
        <v>754</v>
      </c>
      <c r="AA144" s="76" t="s">
        <v>755</v>
      </c>
      <c r="AB144" s="76" t="s">
        <v>93</v>
      </c>
    </row>
    <row r="145" spans="1:28" ht="81.75" customHeight="1" thickBot="1">
      <c r="A145" s="86" t="s">
        <v>1309</v>
      </c>
      <c r="B145" s="76" t="s">
        <v>739</v>
      </c>
      <c r="C145" s="77" t="s">
        <v>740</v>
      </c>
      <c r="D145" s="83" t="s">
        <v>756</v>
      </c>
      <c r="E145" s="78">
        <v>10</v>
      </c>
      <c r="F145" s="79" t="s">
        <v>58</v>
      </c>
      <c r="G145" s="79" t="s">
        <v>333</v>
      </c>
      <c r="H145" s="79">
        <v>1</v>
      </c>
      <c r="I145" s="79">
        <v>1</v>
      </c>
      <c r="J145" s="79">
        <v>1</v>
      </c>
      <c r="K145" s="79">
        <v>1</v>
      </c>
      <c r="L145" s="79">
        <v>1</v>
      </c>
      <c r="M145" s="79" t="s">
        <v>752</v>
      </c>
      <c r="N145" s="88">
        <v>399</v>
      </c>
      <c r="O145" s="88">
        <v>399</v>
      </c>
      <c r="P145" s="79">
        <f>0.25*E145</f>
        <v>2.5</v>
      </c>
      <c r="Q145" s="79">
        <f>0.5*E145</f>
        <v>5</v>
      </c>
      <c r="R145" s="79">
        <f>0.75*E145</f>
        <v>7.5</v>
      </c>
      <c r="S145" s="79">
        <f>1*E145</f>
        <v>10</v>
      </c>
      <c r="T145" s="79">
        <f>(((N145/O145)*E145)*0.25)</f>
        <v>2.5</v>
      </c>
      <c r="U145" s="79"/>
      <c r="V145" s="79"/>
      <c r="W145" s="79"/>
      <c r="X145" s="80">
        <f t="shared" si="48"/>
        <v>0.25</v>
      </c>
      <c r="Y145" s="76" t="s">
        <v>757</v>
      </c>
      <c r="Z145" s="76" t="s">
        <v>758</v>
      </c>
      <c r="AA145" s="76" t="s">
        <v>759</v>
      </c>
      <c r="AB145" s="76" t="s">
        <v>760</v>
      </c>
    </row>
    <row r="146" spans="1:28" ht="81.75" customHeight="1" thickBot="1">
      <c r="A146" s="86" t="s">
        <v>1309</v>
      </c>
      <c r="B146" s="76" t="s">
        <v>739</v>
      </c>
      <c r="C146" s="77" t="s">
        <v>740</v>
      </c>
      <c r="D146" s="83" t="s">
        <v>761</v>
      </c>
      <c r="E146" s="78">
        <v>10</v>
      </c>
      <c r="F146" s="79" t="s">
        <v>58</v>
      </c>
      <c r="G146" s="79" t="s">
        <v>742</v>
      </c>
      <c r="H146" s="79">
        <v>1</v>
      </c>
      <c r="I146" s="79">
        <v>1</v>
      </c>
      <c r="J146" s="79">
        <v>1</v>
      </c>
      <c r="K146" s="79">
        <v>1</v>
      </c>
      <c r="L146" s="79">
        <v>1</v>
      </c>
      <c r="M146" s="79" t="s">
        <v>752</v>
      </c>
      <c r="N146" s="88">
        <v>255</v>
      </c>
      <c r="O146" s="88">
        <v>255</v>
      </c>
      <c r="P146" s="79">
        <f>0.25*E146</f>
        <v>2.5</v>
      </c>
      <c r="Q146" s="79">
        <f>0.5*E146</f>
        <v>5</v>
      </c>
      <c r="R146" s="79">
        <f>0.75*E146</f>
        <v>7.5</v>
      </c>
      <c r="S146" s="79">
        <f>1*E146</f>
        <v>10</v>
      </c>
      <c r="T146" s="79">
        <f>(((N146/O146)*E146)*0.25)</f>
        <v>2.5</v>
      </c>
      <c r="U146" s="79"/>
      <c r="V146" s="79"/>
      <c r="W146" s="79"/>
      <c r="X146" s="80">
        <f t="shared" si="48"/>
        <v>0.25</v>
      </c>
      <c r="Y146" s="76" t="s">
        <v>762</v>
      </c>
      <c r="Z146" s="76" t="s">
        <v>763</v>
      </c>
      <c r="AA146" s="76" t="s">
        <v>764</v>
      </c>
      <c r="AB146" s="76" t="s">
        <v>765</v>
      </c>
    </row>
    <row r="147" spans="1:28" ht="81.75" customHeight="1" thickBot="1">
      <c r="A147" s="86" t="s">
        <v>1309</v>
      </c>
      <c r="B147" s="76" t="s">
        <v>739</v>
      </c>
      <c r="C147" s="77" t="s">
        <v>740</v>
      </c>
      <c r="D147" s="83" t="s">
        <v>766</v>
      </c>
      <c r="E147" s="78">
        <v>5</v>
      </c>
      <c r="F147" s="79" t="s">
        <v>24</v>
      </c>
      <c r="G147" s="79" t="s">
        <v>767</v>
      </c>
      <c r="H147" s="79">
        <v>42</v>
      </c>
      <c r="I147" s="79">
        <v>0</v>
      </c>
      <c r="J147" s="79">
        <v>42</v>
      </c>
      <c r="K147" s="79">
        <v>0</v>
      </c>
      <c r="L147" s="79">
        <v>0</v>
      </c>
      <c r="M147" s="79" t="s">
        <v>768</v>
      </c>
      <c r="N147" s="82">
        <v>0</v>
      </c>
      <c r="O147" s="82"/>
      <c r="P147" s="79">
        <f>((I147/H147)*E147)</f>
        <v>0</v>
      </c>
      <c r="Q147" s="79">
        <f>((I147+J147)/H147)*E147</f>
        <v>5</v>
      </c>
      <c r="R147" s="79">
        <f>((I147+J147+K147)/H147)*E147</f>
        <v>5</v>
      </c>
      <c r="S147" s="79">
        <f>((I147+J147+K147+L147)/H147)*E147</f>
        <v>5</v>
      </c>
      <c r="T147" s="79">
        <f>+(N147/H147)*E147</f>
        <v>0</v>
      </c>
      <c r="U147" s="79"/>
      <c r="V147" s="79"/>
      <c r="W147" s="79"/>
      <c r="X147" s="80">
        <f t="shared" ref="X147:X150" si="49">T147/S147</f>
        <v>0</v>
      </c>
      <c r="Y147" s="76" t="s">
        <v>93</v>
      </c>
      <c r="Z147" s="76" t="s">
        <v>93</v>
      </c>
      <c r="AA147" s="76" t="s">
        <v>93</v>
      </c>
      <c r="AB147" s="76" t="s">
        <v>93</v>
      </c>
    </row>
    <row r="148" spans="1:28" ht="81.75" customHeight="1" thickBot="1">
      <c r="A148" s="86" t="s">
        <v>1309</v>
      </c>
      <c r="B148" s="76" t="s">
        <v>739</v>
      </c>
      <c r="C148" s="77" t="s">
        <v>740</v>
      </c>
      <c r="D148" s="83" t="s">
        <v>769</v>
      </c>
      <c r="E148" s="78">
        <v>5</v>
      </c>
      <c r="F148" s="79" t="s">
        <v>24</v>
      </c>
      <c r="G148" s="79" t="s">
        <v>25</v>
      </c>
      <c r="H148" s="79">
        <v>3</v>
      </c>
      <c r="I148" s="79">
        <v>0</v>
      </c>
      <c r="J148" s="79">
        <v>1</v>
      </c>
      <c r="K148" s="79">
        <v>1</v>
      </c>
      <c r="L148" s="79">
        <v>1</v>
      </c>
      <c r="M148" s="79" t="s">
        <v>768</v>
      </c>
      <c r="N148" s="82">
        <v>0</v>
      </c>
      <c r="O148" s="82"/>
      <c r="P148" s="79">
        <f>((I148/H148)*E148)</f>
        <v>0</v>
      </c>
      <c r="Q148" s="79">
        <f>((I148+J148)/H148)*E148</f>
        <v>1.6666666666666665</v>
      </c>
      <c r="R148" s="79">
        <f>((I148+J148+K148)/H148)*E148</f>
        <v>3.333333333333333</v>
      </c>
      <c r="S148" s="79">
        <f>((I148+J148+K148+L148)/H148)*E148</f>
        <v>5</v>
      </c>
      <c r="T148" s="79">
        <f>+(N148/H148)*E148</f>
        <v>0</v>
      </c>
      <c r="U148" s="79"/>
      <c r="V148" s="79"/>
      <c r="W148" s="79"/>
      <c r="X148" s="80">
        <f t="shared" si="49"/>
        <v>0</v>
      </c>
      <c r="Y148" s="76" t="s">
        <v>93</v>
      </c>
      <c r="Z148" s="76" t="s">
        <v>93</v>
      </c>
      <c r="AA148" s="76" t="s">
        <v>93</v>
      </c>
      <c r="AB148" s="76" t="s">
        <v>93</v>
      </c>
    </row>
    <row r="149" spans="1:28" ht="81.75" customHeight="1" thickBot="1">
      <c r="A149" s="86" t="s">
        <v>1309</v>
      </c>
      <c r="B149" s="76" t="s">
        <v>739</v>
      </c>
      <c r="C149" s="77" t="s">
        <v>740</v>
      </c>
      <c r="D149" s="83" t="s">
        <v>770</v>
      </c>
      <c r="E149" s="78">
        <v>10</v>
      </c>
      <c r="F149" s="79" t="s">
        <v>58</v>
      </c>
      <c r="G149" s="79" t="s">
        <v>742</v>
      </c>
      <c r="H149" s="79">
        <v>1</v>
      </c>
      <c r="I149" s="79">
        <v>1</v>
      </c>
      <c r="J149" s="79">
        <v>1</v>
      </c>
      <c r="K149" s="79">
        <v>1</v>
      </c>
      <c r="L149" s="79">
        <v>1</v>
      </c>
      <c r="M149" s="79" t="s">
        <v>768</v>
      </c>
      <c r="N149" s="88">
        <v>10076</v>
      </c>
      <c r="O149" s="88">
        <v>10076</v>
      </c>
      <c r="P149" s="79">
        <f>0.25*E149</f>
        <v>2.5</v>
      </c>
      <c r="Q149" s="79">
        <f>0.5*E149</f>
        <v>5</v>
      </c>
      <c r="R149" s="79">
        <f>0.75*E149</f>
        <v>7.5</v>
      </c>
      <c r="S149" s="79">
        <f>1*E149</f>
        <v>10</v>
      </c>
      <c r="T149" s="79">
        <f>(((N149/O149)*E149)*0.25)</f>
        <v>2.5</v>
      </c>
      <c r="U149" s="79"/>
      <c r="V149" s="79"/>
      <c r="W149" s="79"/>
      <c r="X149" s="80">
        <f t="shared" si="49"/>
        <v>0.25</v>
      </c>
      <c r="Y149" s="76" t="s">
        <v>771</v>
      </c>
      <c r="Z149" s="76" t="s">
        <v>772</v>
      </c>
      <c r="AA149" s="76" t="s">
        <v>773</v>
      </c>
      <c r="AB149" s="76" t="s">
        <v>774</v>
      </c>
    </row>
    <row r="150" spans="1:28" ht="81.75" customHeight="1" thickBot="1">
      <c r="A150" s="86" t="s">
        <v>1309</v>
      </c>
      <c r="B150" s="76" t="s">
        <v>739</v>
      </c>
      <c r="C150" s="77" t="s">
        <v>22</v>
      </c>
      <c r="D150" s="83" t="s">
        <v>775</v>
      </c>
      <c r="E150" s="78">
        <v>10</v>
      </c>
      <c r="F150" s="79" t="s">
        <v>58</v>
      </c>
      <c r="G150" s="79" t="s">
        <v>219</v>
      </c>
      <c r="H150" s="79">
        <v>1</v>
      </c>
      <c r="I150" s="79">
        <v>1</v>
      </c>
      <c r="J150" s="79">
        <v>1</v>
      </c>
      <c r="K150" s="79">
        <v>1</v>
      </c>
      <c r="L150" s="79">
        <v>1</v>
      </c>
      <c r="M150" s="79" t="s">
        <v>776</v>
      </c>
      <c r="N150" s="88">
        <v>1112</v>
      </c>
      <c r="O150" s="88">
        <v>1112</v>
      </c>
      <c r="P150" s="79">
        <f>0.25*E150</f>
        <v>2.5</v>
      </c>
      <c r="Q150" s="79">
        <f>0.5*E150</f>
        <v>5</v>
      </c>
      <c r="R150" s="79">
        <f>0.75*E150</f>
        <v>7.5</v>
      </c>
      <c r="S150" s="79">
        <f>1*E150</f>
        <v>10</v>
      </c>
      <c r="T150" s="79">
        <f>(((N150/O150)*E150)*0.25)</f>
        <v>2.5</v>
      </c>
      <c r="U150" s="79"/>
      <c r="V150" s="79"/>
      <c r="W150" s="79"/>
      <c r="X150" s="80">
        <f t="shared" si="49"/>
        <v>0.25</v>
      </c>
      <c r="Y150" s="76" t="s">
        <v>777</v>
      </c>
      <c r="Z150" s="76" t="s">
        <v>778</v>
      </c>
      <c r="AA150" s="76" t="s">
        <v>779</v>
      </c>
      <c r="AB150" s="76" t="s">
        <v>780</v>
      </c>
    </row>
    <row r="151" spans="1:28" ht="81.75" customHeight="1" thickBot="1">
      <c r="A151" s="86" t="s">
        <v>1309</v>
      </c>
      <c r="B151" s="76" t="s">
        <v>739</v>
      </c>
      <c r="C151" s="77" t="s">
        <v>22</v>
      </c>
      <c r="D151" s="83" t="s">
        <v>781</v>
      </c>
      <c r="E151" s="78">
        <v>10</v>
      </c>
      <c r="F151" s="79" t="s">
        <v>24</v>
      </c>
      <c r="G151" s="79" t="s">
        <v>25</v>
      </c>
      <c r="H151" s="79">
        <v>3</v>
      </c>
      <c r="I151" s="79">
        <v>0</v>
      </c>
      <c r="J151" s="79">
        <v>1</v>
      </c>
      <c r="K151" s="79">
        <v>1</v>
      </c>
      <c r="L151" s="79">
        <v>1</v>
      </c>
      <c r="M151" s="79" t="s">
        <v>782</v>
      </c>
      <c r="N151" s="82">
        <v>0</v>
      </c>
      <c r="O151" s="82"/>
      <c r="P151" s="79">
        <f>((I151/H151)*E151)</f>
        <v>0</v>
      </c>
      <c r="Q151" s="79">
        <f>((I151+J151)/H151)*E151</f>
        <v>3.333333333333333</v>
      </c>
      <c r="R151" s="79">
        <f>((I151+J151+K151)/H151)*E151</f>
        <v>6.6666666666666661</v>
      </c>
      <c r="S151" s="79">
        <f>((I151+J151+K151+L151)/H151)*E151</f>
        <v>10</v>
      </c>
      <c r="T151" s="79">
        <f>+(N151/H151)*E151</f>
        <v>0</v>
      </c>
      <c r="U151" s="79"/>
      <c r="V151" s="79"/>
      <c r="W151" s="79"/>
      <c r="X151" s="80">
        <f>T151/S151</f>
        <v>0</v>
      </c>
      <c r="Y151" s="76" t="s">
        <v>93</v>
      </c>
      <c r="Z151" s="76" t="s">
        <v>93</v>
      </c>
      <c r="AA151" s="76" t="s">
        <v>93</v>
      </c>
      <c r="AB151" s="76" t="s">
        <v>93</v>
      </c>
    </row>
    <row r="152" spans="1:28" ht="81.75" customHeight="1" thickBot="1">
      <c r="A152" s="86" t="s">
        <v>1309</v>
      </c>
      <c r="B152" s="76" t="s">
        <v>783</v>
      </c>
      <c r="C152" s="77" t="s">
        <v>784</v>
      </c>
      <c r="D152" s="83" t="s">
        <v>785</v>
      </c>
      <c r="E152" s="78">
        <v>12</v>
      </c>
      <c r="F152" s="79" t="s">
        <v>58</v>
      </c>
      <c r="G152" s="79" t="s">
        <v>786</v>
      </c>
      <c r="H152" s="79">
        <v>1</v>
      </c>
      <c r="I152" s="79">
        <v>1</v>
      </c>
      <c r="J152" s="79">
        <v>1</v>
      </c>
      <c r="K152" s="79">
        <v>1</v>
      </c>
      <c r="L152" s="79">
        <v>1</v>
      </c>
      <c r="M152" s="79" t="s">
        <v>787</v>
      </c>
      <c r="N152" s="79">
        <v>99</v>
      </c>
      <c r="O152" s="82">
        <v>99</v>
      </c>
      <c r="P152" s="79">
        <f>0.25*E152</f>
        <v>3</v>
      </c>
      <c r="Q152" s="79">
        <f>0.5*E152</f>
        <v>6</v>
      </c>
      <c r="R152" s="79">
        <f>0.75*E152</f>
        <v>9</v>
      </c>
      <c r="S152" s="79">
        <f>1*E152</f>
        <v>12</v>
      </c>
      <c r="T152" s="79">
        <f>(((N152/O152)*E152)*0.25)</f>
        <v>3</v>
      </c>
      <c r="U152" s="79"/>
      <c r="V152" s="79"/>
      <c r="W152" s="79"/>
      <c r="X152" s="80">
        <f>T152/S152</f>
        <v>0.25</v>
      </c>
      <c r="Y152" s="76" t="s">
        <v>788</v>
      </c>
      <c r="Z152" s="76" t="s">
        <v>789</v>
      </c>
      <c r="AA152" s="76" t="s">
        <v>790</v>
      </c>
      <c r="AB152" s="76" t="s">
        <v>791</v>
      </c>
    </row>
    <row r="153" spans="1:28" ht="81.75" customHeight="1" thickBot="1">
      <c r="A153" s="86" t="s">
        <v>1309</v>
      </c>
      <c r="B153" s="81" t="s">
        <v>783</v>
      </c>
      <c r="C153" s="77" t="s">
        <v>784</v>
      </c>
      <c r="D153" s="90" t="s">
        <v>792</v>
      </c>
      <c r="E153" s="78">
        <v>18</v>
      </c>
      <c r="F153" s="79" t="s">
        <v>24</v>
      </c>
      <c r="G153" s="79" t="s">
        <v>793</v>
      </c>
      <c r="H153" s="79">
        <v>12</v>
      </c>
      <c r="I153" s="79">
        <v>3</v>
      </c>
      <c r="J153" s="79">
        <v>4</v>
      </c>
      <c r="K153" s="79">
        <v>3</v>
      </c>
      <c r="L153" s="79">
        <v>2</v>
      </c>
      <c r="M153" s="79" t="s">
        <v>794</v>
      </c>
      <c r="N153" s="79">
        <v>1</v>
      </c>
      <c r="O153" s="88"/>
      <c r="P153" s="79">
        <f>((I153/H153)*E153)</f>
        <v>4.5</v>
      </c>
      <c r="Q153" s="79">
        <f>((I153+J153)/H153)*E153</f>
        <v>10.5</v>
      </c>
      <c r="R153" s="79">
        <f>((I153+J153+K153)/H153)*E153</f>
        <v>15</v>
      </c>
      <c r="S153" s="79">
        <f>((I153+J153+K153+L153)/H153)*E153</f>
        <v>18</v>
      </c>
      <c r="T153" s="79">
        <f>+(N153/H153)*E153</f>
        <v>1.5</v>
      </c>
      <c r="U153" s="79"/>
      <c r="V153" s="79"/>
      <c r="W153" s="79"/>
      <c r="X153" s="80">
        <f t="shared" ref="X153:X156" si="50">T153/S153</f>
        <v>8.3333333333333329E-2</v>
      </c>
      <c r="Y153" s="76" t="s">
        <v>795</v>
      </c>
      <c r="Z153" s="76" t="s">
        <v>796</v>
      </c>
      <c r="AA153" s="76" t="s">
        <v>797</v>
      </c>
      <c r="AB153" s="76" t="s">
        <v>798</v>
      </c>
    </row>
    <row r="154" spans="1:28" ht="81.75" customHeight="1" thickBot="1">
      <c r="A154" s="86" t="s">
        <v>1309</v>
      </c>
      <c r="B154" s="76" t="s">
        <v>783</v>
      </c>
      <c r="C154" s="77" t="s">
        <v>784</v>
      </c>
      <c r="D154" s="83" t="s">
        <v>799</v>
      </c>
      <c r="E154" s="78">
        <v>12</v>
      </c>
      <c r="F154" s="79" t="s">
        <v>24</v>
      </c>
      <c r="G154" s="79" t="s">
        <v>793</v>
      </c>
      <c r="H154" s="79">
        <v>120</v>
      </c>
      <c r="I154" s="79">
        <v>35</v>
      </c>
      <c r="J154" s="79">
        <v>16</v>
      </c>
      <c r="K154" s="79">
        <v>24</v>
      </c>
      <c r="L154" s="79">
        <v>45</v>
      </c>
      <c r="M154" s="79" t="s">
        <v>800</v>
      </c>
      <c r="N154" s="79">
        <v>57</v>
      </c>
      <c r="O154" s="82"/>
      <c r="P154" s="79">
        <f>((I154/H154)*E154)</f>
        <v>3.5</v>
      </c>
      <c r="Q154" s="79">
        <f>((I154+J154)/H154)*E154</f>
        <v>5.0999999999999996</v>
      </c>
      <c r="R154" s="79">
        <f>((I154+J154+K154)/H154)*E154</f>
        <v>7.5</v>
      </c>
      <c r="S154" s="79">
        <f>((I154+J154+K154+L154)/H154)*E154</f>
        <v>12</v>
      </c>
      <c r="T154" s="79">
        <f>+(N154/H154)*E154</f>
        <v>5.6999999999999993</v>
      </c>
      <c r="U154" s="79"/>
      <c r="V154" s="79"/>
      <c r="W154" s="79"/>
      <c r="X154" s="80">
        <f t="shared" si="50"/>
        <v>0.47499999999999992</v>
      </c>
      <c r="Y154" s="76" t="s">
        <v>801</v>
      </c>
      <c r="Z154" s="76" t="s">
        <v>802</v>
      </c>
      <c r="AA154" s="76" t="s">
        <v>803</v>
      </c>
      <c r="AB154" s="76" t="s">
        <v>804</v>
      </c>
    </row>
    <row r="155" spans="1:28" ht="81.75" customHeight="1" thickBot="1">
      <c r="A155" s="86" t="s">
        <v>1309</v>
      </c>
      <c r="B155" s="76" t="s">
        <v>783</v>
      </c>
      <c r="C155" s="77" t="s">
        <v>784</v>
      </c>
      <c r="D155" s="83" t="s">
        <v>805</v>
      </c>
      <c r="E155" s="78">
        <v>18</v>
      </c>
      <c r="F155" s="79" t="s">
        <v>24</v>
      </c>
      <c r="G155" s="79" t="s">
        <v>806</v>
      </c>
      <c r="H155" s="79">
        <v>8</v>
      </c>
      <c r="I155" s="79">
        <v>3</v>
      </c>
      <c r="J155" s="79">
        <v>2</v>
      </c>
      <c r="K155" s="79">
        <v>1</v>
      </c>
      <c r="L155" s="79">
        <v>2</v>
      </c>
      <c r="M155" s="79" t="s">
        <v>807</v>
      </c>
      <c r="N155" s="79">
        <v>3</v>
      </c>
      <c r="O155" s="82"/>
      <c r="P155" s="79">
        <f>((I155/H155)*E155)</f>
        <v>6.75</v>
      </c>
      <c r="Q155" s="79">
        <f>((I155+J155)/H155)*E155</f>
        <v>11.25</v>
      </c>
      <c r="R155" s="79">
        <f>((I155+J155+K155)/H155)*E155</f>
        <v>13.5</v>
      </c>
      <c r="S155" s="79">
        <f>((I155+J155+K155+L155)/H155)*E155</f>
        <v>18</v>
      </c>
      <c r="T155" s="79">
        <f>+(N155/H155)*E155</f>
        <v>6.75</v>
      </c>
      <c r="U155" s="79"/>
      <c r="V155" s="79"/>
      <c r="W155" s="79"/>
      <c r="X155" s="80">
        <f t="shared" si="50"/>
        <v>0.375</v>
      </c>
      <c r="Y155" s="76" t="s">
        <v>808</v>
      </c>
      <c r="Z155" s="76" t="s">
        <v>809</v>
      </c>
      <c r="AA155" s="76" t="s">
        <v>803</v>
      </c>
      <c r="AB155" s="76" t="s">
        <v>810</v>
      </c>
    </row>
    <row r="156" spans="1:28" ht="81.75" customHeight="1" thickBot="1">
      <c r="A156" s="86" t="s">
        <v>1309</v>
      </c>
      <c r="B156" s="81" t="s">
        <v>783</v>
      </c>
      <c r="C156" s="77" t="s">
        <v>784</v>
      </c>
      <c r="D156" s="90" t="s">
        <v>811</v>
      </c>
      <c r="E156" s="78">
        <v>12</v>
      </c>
      <c r="F156" s="79" t="s">
        <v>58</v>
      </c>
      <c r="G156" s="79" t="s">
        <v>812</v>
      </c>
      <c r="H156" s="79">
        <v>1</v>
      </c>
      <c r="I156" s="79">
        <v>1</v>
      </c>
      <c r="J156" s="79">
        <v>1</v>
      </c>
      <c r="K156" s="79">
        <v>1</v>
      </c>
      <c r="L156" s="79">
        <v>1</v>
      </c>
      <c r="M156" s="79" t="s">
        <v>813</v>
      </c>
      <c r="N156" s="79">
        <v>2</v>
      </c>
      <c r="O156" s="82">
        <v>2</v>
      </c>
      <c r="P156" s="79">
        <f>0.25*E156</f>
        <v>3</v>
      </c>
      <c r="Q156" s="79">
        <f>0.5*E156</f>
        <v>6</v>
      </c>
      <c r="R156" s="79">
        <f>0.75*E156</f>
        <v>9</v>
      </c>
      <c r="S156" s="79">
        <f>1*E156</f>
        <v>12</v>
      </c>
      <c r="T156" s="79">
        <f>(((N156/O156)*E156)*0.25)</f>
        <v>3</v>
      </c>
      <c r="U156" s="79"/>
      <c r="V156" s="79"/>
      <c r="W156" s="79"/>
      <c r="X156" s="80">
        <f t="shared" si="50"/>
        <v>0.25</v>
      </c>
      <c r="Y156" s="76" t="s">
        <v>814</v>
      </c>
      <c r="Z156" s="76" t="s">
        <v>815</v>
      </c>
      <c r="AA156" s="76" t="s">
        <v>803</v>
      </c>
      <c r="AB156" s="76" t="s">
        <v>810</v>
      </c>
    </row>
    <row r="157" spans="1:28" ht="81.75" customHeight="1" thickBot="1">
      <c r="A157" s="86" t="s">
        <v>1309</v>
      </c>
      <c r="B157" s="81" t="s">
        <v>783</v>
      </c>
      <c r="C157" s="77" t="s">
        <v>784</v>
      </c>
      <c r="D157" s="90" t="s">
        <v>816</v>
      </c>
      <c r="E157" s="78">
        <v>10</v>
      </c>
      <c r="F157" s="79" t="s">
        <v>58</v>
      </c>
      <c r="G157" s="79" t="s">
        <v>389</v>
      </c>
      <c r="H157" s="79">
        <v>1</v>
      </c>
      <c r="I157" s="79">
        <v>1</v>
      </c>
      <c r="J157" s="79">
        <v>1</v>
      </c>
      <c r="K157" s="79">
        <v>1</v>
      </c>
      <c r="L157" s="79">
        <v>1</v>
      </c>
      <c r="M157" s="79" t="s">
        <v>817</v>
      </c>
      <c r="N157" s="79">
        <v>13</v>
      </c>
      <c r="O157" s="82">
        <v>13</v>
      </c>
      <c r="P157" s="79">
        <f>0.25*E157</f>
        <v>2.5</v>
      </c>
      <c r="Q157" s="79">
        <f>0.5*E157</f>
        <v>5</v>
      </c>
      <c r="R157" s="79">
        <f>0.75*E157</f>
        <v>7.5</v>
      </c>
      <c r="S157" s="79">
        <f>1*E157</f>
        <v>10</v>
      </c>
      <c r="T157" s="79">
        <f>(((N157/O157)*E157)*0.25)</f>
        <v>2.5</v>
      </c>
      <c r="U157" s="79"/>
      <c r="V157" s="79"/>
      <c r="W157" s="79"/>
      <c r="X157" s="80">
        <v>0.11</v>
      </c>
      <c r="Y157" s="76" t="s">
        <v>818</v>
      </c>
      <c r="Z157" s="76" t="s">
        <v>819</v>
      </c>
      <c r="AA157" s="76" t="s">
        <v>820</v>
      </c>
      <c r="AB157" s="76" t="s">
        <v>821</v>
      </c>
    </row>
    <row r="158" spans="1:28" ht="81.75" customHeight="1" thickBot="1">
      <c r="A158" s="86" t="s">
        <v>1309</v>
      </c>
      <c r="B158" s="76" t="s">
        <v>783</v>
      </c>
      <c r="C158" s="77" t="s">
        <v>784</v>
      </c>
      <c r="D158" s="83" t="s">
        <v>822</v>
      </c>
      <c r="E158" s="78">
        <v>8</v>
      </c>
      <c r="F158" s="79" t="s">
        <v>24</v>
      </c>
      <c r="G158" s="79" t="s">
        <v>25</v>
      </c>
      <c r="H158" s="79">
        <v>12</v>
      </c>
      <c r="I158" s="79">
        <v>3</v>
      </c>
      <c r="J158" s="79">
        <v>3</v>
      </c>
      <c r="K158" s="79">
        <v>3</v>
      </c>
      <c r="L158" s="79">
        <v>3</v>
      </c>
      <c r="M158" s="79" t="s">
        <v>823</v>
      </c>
      <c r="N158" s="79">
        <v>3</v>
      </c>
      <c r="O158" s="82"/>
      <c r="P158" s="79">
        <f t="shared" ref="P158:P167" si="51">((I158/H158)*E158)</f>
        <v>2</v>
      </c>
      <c r="Q158" s="79">
        <f t="shared" ref="Q158:Q167" si="52">((I158+J158)/H158)*E158</f>
        <v>4</v>
      </c>
      <c r="R158" s="79">
        <f t="shared" ref="R158:R167" si="53">((I158+J158+K158)/H158)*E158</f>
        <v>6</v>
      </c>
      <c r="S158" s="79">
        <f t="shared" ref="S158:S167" si="54">((I158+J158+K158+L158)/H158)*E158</f>
        <v>8</v>
      </c>
      <c r="T158" s="79">
        <f t="shared" ref="T158:T167" si="55">+(N158/H158)*E158</f>
        <v>2</v>
      </c>
      <c r="U158" s="79"/>
      <c r="V158" s="79"/>
      <c r="W158" s="79"/>
      <c r="X158" s="80">
        <f t="shared" ref="X158:X167" si="56">T158/S158</f>
        <v>0.25</v>
      </c>
      <c r="Y158" s="76" t="s">
        <v>824</v>
      </c>
      <c r="Z158" s="76" t="s">
        <v>825</v>
      </c>
      <c r="AA158" s="76" t="s">
        <v>803</v>
      </c>
      <c r="AB158" s="76" t="s">
        <v>810</v>
      </c>
    </row>
    <row r="159" spans="1:28" ht="81.75" customHeight="1" thickBot="1">
      <c r="A159" s="86" t="s">
        <v>1309</v>
      </c>
      <c r="B159" s="76" t="s">
        <v>783</v>
      </c>
      <c r="C159" s="77" t="s">
        <v>784</v>
      </c>
      <c r="D159" s="83" t="s">
        <v>826</v>
      </c>
      <c r="E159" s="78">
        <v>10</v>
      </c>
      <c r="F159" s="79" t="s">
        <v>24</v>
      </c>
      <c r="G159" s="79" t="s">
        <v>25</v>
      </c>
      <c r="H159" s="79">
        <v>12</v>
      </c>
      <c r="I159" s="79">
        <v>3</v>
      </c>
      <c r="J159" s="79">
        <v>3</v>
      </c>
      <c r="K159" s="79">
        <v>3</v>
      </c>
      <c r="L159" s="79">
        <v>3</v>
      </c>
      <c r="M159" s="79" t="s">
        <v>827</v>
      </c>
      <c r="N159" s="79">
        <v>3</v>
      </c>
      <c r="O159" s="82"/>
      <c r="P159" s="79">
        <f t="shared" si="51"/>
        <v>2.5</v>
      </c>
      <c r="Q159" s="79">
        <f t="shared" si="52"/>
        <v>5</v>
      </c>
      <c r="R159" s="79">
        <f t="shared" si="53"/>
        <v>7.5</v>
      </c>
      <c r="S159" s="79">
        <f t="shared" si="54"/>
        <v>10</v>
      </c>
      <c r="T159" s="79">
        <f t="shared" si="55"/>
        <v>2.5</v>
      </c>
      <c r="U159" s="79"/>
      <c r="V159" s="79"/>
      <c r="W159" s="79"/>
      <c r="X159" s="80">
        <f t="shared" si="56"/>
        <v>0.25</v>
      </c>
      <c r="Y159" s="76" t="s">
        <v>824</v>
      </c>
      <c r="Z159" s="76" t="s">
        <v>828</v>
      </c>
      <c r="AA159" s="76" t="s">
        <v>829</v>
      </c>
      <c r="AB159" s="76" t="s">
        <v>830</v>
      </c>
    </row>
    <row r="160" spans="1:28" ht="81.75" customHeight="1" thickBot="1">
      <c r="A160" s="86" t="s">
        <v>1309</v>
      </c>
      <c r="B160" s="76" t="s">
        <v>831</v>
      </c>
      <c r="C160" s="77" t="s">
        <v>784</v>
      </c>
      <c r="D160" s="83" t="s">
        <v>832</v>
      </c>
      <c r="E160" s="78">
        <v>30</v>
      </c>
      <c r="F160" s="79" t="s">
        <v>24</v>
      </c>
      <c r="G160" s="79" t="s">
        <v>833</v>
      </c>
      <c r="H160" s="79">
        <v>88</v>
      </c>
      <c r="I160" s="79">
        <v>20</v>
      </c>
      <c r="J160" s="79">
        <v>20</v>
      </c>
      <c r="K160" s="79">
        <v>30</v>
      </c>
      <c r="L160" s="79">
        <v>18</v>
      </c>
      <c r="M160" s="79" t="s">
        <v>834</v>
      </c>
      <c r="N160" s="79">
        <v>20</v>
      </c>
      <c r="O160" s="82"/>
      <c r="P160" s="79">
        <f t="shared" si="51"/>
        <v>6.8181818181818183</v>
      </c>
      <c r="Q160" s="79">
        <f t="shared" si="52"/>
        <v>13.636363636363637</v>
      </c>
      <c r="R160" s="79">
        <f t="shared" si="53"/>
        <v>23.863636363636363</v>
      </c>
      <c r="S160" s="79">
        <f t="shared" si="54"/>
        <v>30</v>
      </c>
      <c r="T160" s="79">
        <f t="shared" si="55"/>
        <v>6.8181818181818183</v>
      </c>
      <c r="U160" s="79"/>
      <c r="V160" s="79"/>
      <c r="W160" s="79"/>
      <c r="X160" s="80">
        <f t="shared" si="56"/>
        <v>0.22727272727272727</v>
      </c>
      <c r="Y160" s="76" t="s">
        <v>835</v>
      </c>
      <c r="Z160" s="76" t="s">
        <v>836</v>
      </c>
      <c r="AA160" s="76" t="s">
        <v>42</v>
      </c>
      <c r="AB160" s="76" t="s">
        <v>30</v>
      </c>
    </row>
    <row r="161" spans="1:28" ht="81.75" customHeight="1" thickBot="1">
      <c r="A161" s="86" t="s">
        <v>1309</v>
      </c>
      <c r="B161" s="76" t="s">
        <v>831</v>
      </c>
      <c r="C161" s="77" t="s">
        <v>784</v>
      </c>
      <c r="D161" s="83" t="s">
        <v>837</v>
      </c>
      <c r="E161" s="78">
        <v>15</v>
      </c>
      <c r="F161" s="79" t="s">
        <v>24</v>
      </c>
      <c r="G161" s="79" t="s">
        <v>838</v>
      </c>
      <c r="H161" s="79">
        <v>66</v>
      </c>
      <c r="I161" s="79">
        <v>16</v>
      </c>
      <c r="J161" s="79">
        <v>22</v>
      </c>
      <c r="K161" s="79">
        <v>22</v>
      </c>
      <c r="L161" s="79">
        <v>6</v>
      </c>
      <c r="M161" s="79" t="s">
        <v>839</v>
      </c>
      <c r="N161" s="79">
        <v>13</v>
      </c>
      <c r="O161" s="82"/>
      <c r="P161" s="79">
        <f t="shared" si="51"/>
        <v>3.6363636363636367</v>
      </c>
      <c r="Q161" s="79">
        <f t="shared" si="52"/>
        <v>8.6363636363636367</v>
      </c>
      <c r="R161" s="79">
        <f t="shared" si="53"/>
        <v>13.636363636363637</v>
      </c>
      <c r="S161" s="79">
        <f t="shared" si="54"/>
        <v>15</v>
      </c>
      <c r="T161" s="79">
        <f t="shared" si="55"/>
        <v>2.9545454545454546</v>
      </c>
      <c r="U161" s="79"/>
      <c r="V161" s="79"/>
      <c r="W161" s="79"/>
      <c r="X161" s="80">
        <f t="shared" si="56"/>
        <v>0.19696969696969696</v>
      </c>
      <c r="Y161" s="76" t="s">
        <v>840</v>
      </c>
      <c r="Z161" s="76" t="s">
        <v>841</v>
      </c>
      <c r="AA161" s="76" t="s">
        <v>842</v>
      </c>
      <c r="AB161" s="76" t="s">
        <v>843</v>
      </c>
    </row>
    <row r="162" spans="1:28" ht="81.75" customHeight="1" thickBot="1">
      <c r="A162" s="86" t="s">
        <v>1309</v>
      </c>
      <c r="B162" s="76" t="s">
        <v>831</v>
      </c>
      <c r="C162" s="77" t="s">
        <v>22</v>
      </c>
      <c r="D162" s="83" t="s">
        <v>844</v>
      </c>
      <c r="E162" s="78">
        <v>10</v>
      </c>
      <c r="F162" s="79" t="s">
        <v>24</v>
      </c>
      <c r="G162" s="79" t="s">
        <v>845</v>
      </c>
      <c r="H162" s="79">
        <v>600</v>
      </c>
      <c r="I162" s="79">
        <v>100</v>
      </c>
      <c r="J162" s="79">
        <v>200</v>
      </c>
      <c r="K162" s="79">
        <v>200</v>
      </c>
      <c r="L162" s="79">
        <v>100</v>
      </c>
      <c r="M162" s="79" t="s">
        <v>846</v>
      </c>
      <c r="N162" s="79">
        <v>100</v>
      </c>
      <c r="O162" s="82"/>
      <c r="P162" s="79">
        <f t="shared" si="51"/>
        <v>1.6666666666666665</v>
      </c>
      <c r="Q162" s="79">
        <f t="shared" si="52"/>
        <v>5</v>
      </c>
      <c r="R162" s="79">
        <f t="shared" si="53"/>
        <v>8.3333333333333339</v>
      </c>
      <c r="S162" s="79">
        <f t="shared" si="54"/>
        <v>10</v>
      </c>
      <c r="T162" s="79">
        <f t="shared" si="55"/>
        <v>1.6666666666666665</v>
      </c>
      <c r="U162" s="79"/>
      <c r="V162" s="79"/>
      <c r="W162" s="79"/>
      <c r="X162" s="80">
        <f t="shared" si="56"/>
        <v>0.16666666666666666</v>
      </c>
      <c r="Y162" s="76" t="s">
        <v>847</v>
      </c>
      <c r="Z162" s="76" t="s">
        <v>848</v>
      </c>
      <c r="AA162" s="76" t="s">
        <v>42</v>
      </c>
      <c r="AB162" s="76" t="s">
        <v>30</v>
      </c>
    </row>
    <row r="163" spans="1:28" ht="81.75" customHeight="1" thickBot="1">
      <c r="A163" s="86" t="s">
        <v>1309</v>
      </c>
      <c r="B163" s="76" t="s">
        <v>831</v>
      </c>
      <c r="C163" s="77" t="s">
        <v>22</v>
      </c>
      <c r="D163" s="83" t="s">
        <v>849</v>
      </c>
      <c r="E163" s="78">
        <v>15</v>
      </c>
      <c r="F163" s="79" t="s">
        <v>24</v>
      </c>
      <c r="G163" s="79" t="s">
        <v>850</v>
      </c>
      <c r="H163" s="79">
        <v>391</v>
      </c>
      <c r="I163" s="79">
        <v>110</v>
      </c>
      <c r="J163" s="79">
        <v>70</v>
      </c>
      <c r="K163" s="79">
        <v>120</v>
      </c>
      <c r="L163" s="79">
        <v>91</v>
      </c>
      <c r="M163" s="79" t="s">
        <v>851</v>
      </c>
      <c r="N163" s="79">
        <v>110</v>
      </c>
      <c r="O163" s="82"/>
      <c r="P163" s="79">
        <f t="shared" si="51"/>
        <v>4.2199488491048598</v>
      </c>
      <c r="Q163" s="79">
        <f t="shared" si="52"/>
        <v>6.9053708439897692</v>
      </c>
      <c r="R163" s="79">
        <f t="shared" si="53"/>
        <v>11.508951406649617</v>
      </c>
      <c r="S163" s="79">
        <f t="shared" si="54"/>
        <v>15</v>
      </c>
      <c r="T163" s="79">
        <f t="shared" si="55"/>
        <v>4.2199488491048598</v>
      </c>
      <c r="U163" s="79"/>
      <c r="V163" s="79"/>
      <c r="W163" s="79"/>
      <c r="X163" s="80">
        <f t="shared" si="56"/>
        <v>0.2813299232736573</v>
      </c>
      <c r="Y163" s="76" t="s">
        <v>852</v>
      </c>
      <c r="Z163" s="76" t="s">
        <v>853</v>
      </c>
      <c r="AA163" s="76" t="s">
        <v>854</v>
      </c>
      <c r="AB163" s="76" t="s">
        <v>855</v>
      </c>
    </row>
    <row r="164" spans="1:28" ht="81.75" customHeight="1" thickBot="1">
      <c r="A164" s="86" t="s">
        <v>1309</v>
      </c>
      <c r="B164" s="76" t="s">
        <v>831</v>
      </c>
      <c r="C164" s="77" t="s">
        <v>22</v>
      </c>
      <c r="D164" s="83" t="s">
        <v>856</v>
      </c>
      <c r="E164" s="78">
        <v>8</v>
      </c>
      <c r="F164" s="79" t="s">
        <v>24</v>
      </c>
      <c r="G164" s="79" t="s">
        <v>857</v>
      </c>
      <c r="H164" s="79">
        <v>20</v>
      </c>
      <c r="I164" s="79">
        <v>4</v>
      </c>
      <c r="J164" s="79">
        <v>6</v>
      </c>
      <c r="K164" s="79">
        <v>10</v>
      </c>
      <c r="L164" s="79">
        <v>0</v>
      </c>
      <c r="M164" s="79" t="s">
        <v>851</v>
      </c>
      <c r="N164" s="79">
        <v>4</v>
      </c>
      <c r="O164" s="82"/>
      <c r="P164" s="79">
        <f t="shared" si="51"/>
        <v>1.6</v>
      </c>
      <c r="Q164" s="79">
        <f t="shared" si="52"/>
        <v>4</v>
      </c>
      <c r="R164" s="79">
        <f t="shared" si="53"/>
        <v>8</v>
      </c>
      <c r="S164" s="79">
        <f t="shared" si="54"/>
        <v>8</v>
      </c>
      <c r="T164" s="79">
        <f t="shared" si="55"/>
        <v>1.6</v>
      </c>
      <c r="U164" s="79"/>
      <c r="V164" s="79"/>
      <c r="W164" s="79"/>
      <c r="X164" s="80">
        <f t="shared" si="56"/>
        <v>0.2</v>
      </c>
      <c r="Y164" s="76" t="s">
        <v>858</v>
      </c>
      <c r="Z164" s="76" t="s">
        <v>859</v>
      </c>
      <c r="AA164" s="76" t="s">
        <v>42</v>
      </c>
      <c r="AB164" s="76" t="s">
        <v>855</v>
      </c>
    </row>
    <row r="165" spans="1:28" ht="81.75" customHeight="1" thickBot="1">
      <c r="A165" s="86" t="s">
        <v>1309</v>
      </c>
      <c r="B165" s="76" t="s">
        <v>831</v>
      </c>
      <c r="C165" s="77" t="s">
        <v>22</v>
      </c>
      <c r="D165" s="83" t="s">
        <v>860</v>
      </c>
      <c r="E165" s="78">
        <v>10</v>
      </c>
      <c r="F165" s="79" t="s">
        <v>24</v>
      </c>
      <c r="G165" s="79" t="s">
        <v>183</v>
      </c>
      <c r="H165" s="79">
        <v>4</v>
      </c>
      <c r="I165" s="79">
        <v>0</v>
      </c>
      <c r="J165" s="79">
        <v>2</v>
      </c>
      <c r="K165" s="79">
        <v>0</v>
      </c>
      <c r="L165" s="79">
        <v>2</v>
      </c>
      <c r="M165" s="79" t="s">
        <v>861</v>
      </c>
      <c r="N165" s="79">
        <v>0</v>
      </c>
      <c r="O165" s="82"/>
      <c r="P165" s="79">
        <f t="shared" si="51"/>
        <v>0</v>
      </c>
      <c r="Q165" s="79">
        <f t="shared" si="52"/>
        <v>5</v>
      </c>
      <c r="R165" s="79">
        <f t="shared" si="53"/>
        <v>5</v>
      </c>
      <c r="S165" s="79">
        <f t="shared" si="54"/>
        <v>10</v>
      </c>
      <c r="T165" s="79">
        <f t="shared" si="55"/>
        <v>0</v>
      </c>
      <c r="U165" s="79"/>
      <c r="V165" s="79"/>
      <c r="W165" s="79"/>
      <c r="X165" s="80">
        <f t="shared" si="56"/>
        <v>0</v>
      </c>
      <c r="Y165" s="76" t="s">
        <v>30</v>
      </c>
      <c r="Z165" s="76" t="s">
        <v>30</v>
      </c>
      <c r="AA165" s="76" t="s">
        <v>30</v>
      </c>
      <c r="AB165" s="76" t="s">
        <v>30</v>
      </c>
    </row>
    <row r="166" spans="1:28" ht="81.75" customHeight="1" thickBot="1">
      <c r="A166" s="86" t="s">
        <v>1309</v>
      </c>
      <c r="B166" s="76" t="s">
        <v>831</v>
      </c>
      <c r="C166" s="77" t="s">
        <v>22</v>
      </c>
      <c r="D166" s="83" t="s">
        <v>862</v>
      </c>
      <c r="E166" s="78">
        <v>5</v>
      </c>
      <c r="F166" s="79" t="s">
        <v>24</v>
      </c>
      <c r="G166" s="79" t="s">
        <v>25</v>
      </c>
      <c r="H166" s="79">
        <v>12</v>
      </c>
      <c r="I166" s="79">
        <v>3</v>
      </c>
      <c r="J166" s="79">
        <v>3</v>
      </c>
      <c r="K166" s="79">
        <v>3</v>
      </c>
      <c r="L166" s="79">
        <v>3</v>
      </c>
      <c r="M166" s="79" t="s">
        <v>863</v>
      </c>
      <c r="N166" s="79">
        <v>3</v>
      </c>
      <c r="O166" s="82"/>
      <c r="P166" s="79">
        <f t="shared" si="51"/>
        <v>1.25</v>
      </c>
      <c r="Q166" s="79">
        <f t="shared" si="52"/>
        <v>2.5</v>
      </c>
      <c r="R166" s="79">
        <f t="shared" si="53"/>
        <v>3.75</v>
      </c>
      <c r="S166" s="79">
        <f t="shared" si="54"/>
        <v>5</v>
      </c>
      <c r="T166" s="79">
        <f t="shared" si="55"/>
        <v>1.25</v>
      </c>
      <c r="U166" s="79"/>
      <c r="V166" s="79"/>
      <c r="W166" s="79"/>
      <c r="X166" s="80">
        <f t="shared" si="56"/>
        <v>0.25</v>
      </c>
      <c r="Y166" s="76" t="s">
        <v>864</v>
      </c>
      <c r="Z166" s="76" t="s">
        <v>865</v>
      </c>
      <c r="AA166" s="76" t="s">
        <v>42</v>
      </c>
      <c r="AB166" s="76" t="s">
        <v>30</v>
      </c>
    </row>
    <row r="167" spans="1:28" ht="81.75" customHeight="1" thickBot="1">
      <c r="A167" s="86" t="s">
        <v>1309</v>
      </c>
      <c r="B167" s="76" t="s">
        <v>831</v>
      </c>
      <c r="C167" s="77" t="s">
        <v>22</v>
      </c>
      <c r="D167" s="83" t="s">
        <v>866</v>
      </c>
      <c r="E167" s="78">
        <v>7</v>
      </c>
      <c r="F167" s="79" t="s">
        <v>24</v>
      </c>
      <c r="G167" s="79" t="s">
        <v>405</v>
      </c>
      <c r="H167" s="79">
        <v>12</v>
      </c>
      <c r="I167" s="79">
        <v>3</v>
      </c>
      <c r="J167" s="79">
        <v>3</v>
      </c>
      <c r="K167" s="79">
        <v>3</v>
      </c>
      <c r="L167" s="79">
        <v>3</v>
      </c>
      <c r="M167" s="79" t="s">
        <v>867</v>
      </c>
      <c r="N167" s="79">
        <v>3</v>
      </c>
      <c r="O167" s="82"/>
      <c r="P167" s="79">
        <f t="shared" si="51"/>
        <v>1.75</v>
      </c>
      <c r="Q167" s="79">
        <f t="shared" si="52"/>
        <v>3.5</v>
      </c>
      <c r="R167" s="79">
        <f t="shared" si="53"/>
        <v>5.25</v>
      </c>
      <c r="S167" s="79">
        <f t="shared" si="54"/>
        <v>7</v>
      </c>
      <c r="T167" s="79">
        <f t="shared" si="55"/>
        <v>1.75</v>
      </c>
      <c r="U167" s="79"/>
      <c r="V167" s="79"/>
      <c r="W167" s="79"/>
      <c r="X167" s="80">
        <f t="shared" si="56"/>
        <v>0.25</v>
      </c>
      <c r="Y167" s="76" t="s">
        <v>868</v>
      </c>
      <c r="Z167" s="76" t="s">
        <v>869</v>
      </c>
      <c r="AA167" s="76" t="s">
        <v>42</v>
      </c>
      <c r="AB167" s="76" t="s">
        <v>30</v>
      </c>
    </row>
    <row r="168" spans="1:28" ht="81.75" customHeight="1" thickBot="1">
      <c r="A168" s="86" t="s">
        <v>1310</v>
      </c>
      <c r="B168" s="76" t="s">
        <v>870</v>
      </c>
      <c r="C168" s="77" t="s">
        <v>871</v>
      </c>
      <c r="D168" s="83" t="s">
        <v>872</v>
      </c>
      <c r="E168" s="78">
        <v>15</v>
      </c>
      <c r="F168" s="79" t="s">
        <v>58</v>
      </c>
      <c r="G168" s="79" t="s">
        <v>873</v>
      </c>
      <c r="H168" s="79">
        <v>1</v>
      </c>
      <c r="I168" s="79">
        <v>1</v>
      </c>
      <c r="J168" s="79">
        <v>1</v>
      </c>
      <c r="K168" s="79">
        <v>1</v>
      </c>
      <c r="L168" s="79">
        <v>1</v>
      </c>
      <c r="M168" s="79" t="s">
        <v>874</v>
      </c>
      <c r="N168" s="79">
        <v>312</v>
      </c>
      <c r="O168" s="82">
        <v>312</v>
      </c>
      <c r="P168" s="79">
        <f>0.25*E168</f>
        <v>3.75</v>
      </c>
      <c r="Q168" s="79">
        <f>0.5*E168</f>
        <v>7.5</v>
      </c>
      <c r="R168" s="79">
        <f>0.75*E168</f>
        <v>11.25</v>
      </c>
      <c r="S168" s="79">
        <f>1*E168</f>
        <v>15</v>
      </c>
      <c r="T168" s="79">
        <f>(((N168/O168)*E168)*0.25)</f>
        <v>3.75</v>
      </c>
      <c r="U168" s="79"/>
      <c r="V168" s="79"/>
      <c r="W168" s="79"/>
      <c r="X168" s="80">
        <f>T168/S168</f>
        <v>0.25</v>
      </c>
      <c r="Y168" s="76" t="s">
        <v>875</v>
      </c>
      <c r="Z168" s="76" t="s">
        <v>876</v>
      </c>
      <c r="AA168" s="76" t="s">
        <v>877</v>
      </c>
      <c r="AB168" s="76" t="s">
        <v>93</v>
      </c>
    </row>
    <row r="169" spans="1:28" ht="81.75" customHeight="1" thickBot="1">
      <c r="A169" s="86" t="s">
        <v>1310</v>
      </c>
      <c r="B169" s="76" t="s">
        <v>870</v>
      </c>
      <c r="C169" s="77" t="s">
        <v>871</v>
      </c>
      <c r="D169" s="83" t="s">
        <v>878</v>
      </c>
      <c r="E169" s="78">
        <v>10</v>
      </c>
      <c r="F169" s="79" t="s">
        <v>24</v>
      </c>
      <c r="G169" s="79" t="s">
        <v>879</v>
      </c>
      <c r="H169" s="79">
        <v>3</v>
      </c>
      <c r="I169" s="79">
        <v>0</v>
      </c>
      <c r="J169" s="79">
        <v>1</v>
      </c>
      <c r="K169" s="79">
        <v>1</v>
      </c>
      <c r="L169" s="79">
        <v>1</v>
      </c>
      <c r="M169" s="79" t="s">
        <v>874</v>
      </c>
      <c r="N169" s="79">
        <v>0</v>
      </c>
      <c r="O169" s="82"/>
      <c r="P169" s="79">
        <f>((I169/H169)*E169)</f>
        <v>0</v>
      </c>
      <c r="Q169" s="79">
        <f>((I169+J169)/H169)*E169</f>
        <v>3.333333333333333</v>
      </c>
      <c r="R169" s="79">
        <f>((I169+J169+K169)/H169)*E169</f>
        <v>6.6666666666666661</v>
      </c>
      <c r="S169" s="79">
        <f>((I169+J169+K169+L169)/H169)*E169</f>
        <v>10</v>
      </c>
      <c r="T169" s="79">
        <f>+(N169/H169)*E169</f>
        <v>0</v>
      </c>
      <c r="U169" s="79"/>
      <c r="V169" s="79"/>
      <c r="W169" s="79"/>
      <c r="X169" s="80">
        <f>T169/S169</f>
        <v>0</v>
      </c>
      <c r="Y169" s="76" t="s">
        <v>880</v>
      </c>
      <c r="Z169" s="76" t="s">
        <v>881</v>
      </c>
      <c r="AA169" s="76" t="s">
        <v>877</v>
      </c>
      <c r="AB169" s="76" t="s">
        <v>93</v>
      </c>
    </row>
    <row r="170" spans="1:28" ht="81.75" customHeight="1" thickBot="1">
      <c r="A170" s="86" t="s">
        <v>1310</v>
      </c>
      <c r="B170" s="76" t="s">
        <v>870</v>
      </c>
      <c r="C170" s="77" t="s">
        <v>871</v>
      </c>
      <c r="D170" s="83" t="s">
        <v>882</v>
      </c>
      <c r="E170" s="78">
        <v>15</v>
      </c>
      <c r="F170" s="79" t="s">
        <v>38</v>
      </c>
      <c r="G170" s="79" t="s">
        <v>883</v>
      </c>
      <c r="H170" s="79">
        <v>1</v>
      </c>
      <c r="I170" s="79">
        <v>1</v>
      </c>
      <c r="J170" s="79">
        <v>1</v>
      </c>
      <c r="K170" s="79">
        <v>1</v>
      </c>
      <c r="L170" s="79">
        <v>1</v>
      </c>
      <c r="M170" s="79" t="s">
        <v>874</v>
      </c>
      <c r="N170" s="79">
        <v>1</v>
      </c>
      <c r="O170" s="82"/>
      <c r="P170" s="79">
        <f t="shared" ref="P170:P187" si="57">0.25*E170</f>
        <v>3.75</v>
      </c>
      <c r="Q170" s="79">
        <f t="shared" ref="Q170:Q187" si="58">0.5*E170</f>
        <v>7.5</v>
      </c>
      <c r="R170" s="79">
        <f t="shared" ref="R170:R187" si="59">0.75*E170</f>
        <v>11.25</v>
      </c>
      <c r="S170" s="79">
        <f t="shared" ref="S170:S187" si="60">1*E170</f>
        <v>15</v>
      </c>
      <c r="T170" s="79">
        <f>(N170/H170)*E170*0.25</f>
        <v>3.75</v>
      </c>
      <c r="U170" s="79"/>
      <c r="V170" s="79"/>
      <c r="W170" s="79"/>
      <c r="X170" s="80">
        <f t="shared" ref="X170:X187" si="61">T170/S170</f>
        <v>0.25</v>
      </c>
      <c r="Y170" s="76" t="s">
        <v>884</v>
      </c>
      <c r="Z170" s="76" t="s">
        <v>885</v>
      </c>
      <c r="AA170" s="76" t="s">
        <v>886</v>
      </c>
      <c r="AB170" s="76" t="s">
        <v>887</v>
      </c>
    </row>
    <row r="171" spans="1:28" ht="81.75" customHeight="1" thickBot="1">
      <c r="A171" s="86" t="s">
        <v>1310</v>
      </c>
      <c r="B171" s="76" t="s">
        <v>870</v>
      </c>
      <c r="C171" s="77" t="s">
        <v>871</v>
      </c>
      <c r="D171" s="83" t="s">
        <v>888</v>
      </c>
      <c r="E171" s="78">
        <v>15</v>
      </c>
      <c r="F171" s="79" t="s">
        <v>38</v>
      </c>
      <c r="G171" s="79" t="s">
        <v>883</v>
      </c>
      <c r="H171" s="79">
        <v>1</v>
      </c>
      <c r="I171" s="79">
        <v>1</v>
      </c>
      <c r="J171" s="79">
        <v>1</v>
      </c>
      <c r="K171" s="79">
        <v>1</v>
      </c>
      <c r="L171" s="79">
        <v>1</v>
      </c>
      <c r="M171" s="79" t="s">
        <v>874</v>
      </c>
      <c r="N171" s="79">
        <v>1</v>
      </c>
      <c r="O171" s="82"/>
      <c r="P171" s="79">
        <f t="shared" si="57"/>
        <v>3.75</v>
      </c>
      <c r="Q171" s="79">
        <f t="shared" si="58"/>
        <v>7.5</v>
      </c>
      <c r="R171" s="79">
        <f t="shared" si="59"/>
        <v>11.25</v>
      </c>
      <c r="S171" s="79">
        <f t="shared" si="60"/>
        <v>15</v>
      </c>
      <c r="T171" s="79">
        <f>(N171/H171)*E171*0.25</f>
        <v>3.75</v>
      </c>
      <c r="U171" s="79"/>
      <c r="V171" s="79"/>
      <c r="W171" s="79"/>
      <c r="X171" s="80">
        <f t="shared" si="61"/>
        <v>0.25</v>
      </c>
      <c r="Y171" s="76" t="s">
        <v>889</v>
      </c>
      <c r="Z171" s="76" t="s">
        <v>890</v>
      </c>
      <c r="AA171" s="76" t="s">
        <v>93</v>
      </c>
      <c r="AB171" s="76" t="s">
        <v>93</v>
      </c>
    </row>
    <row r="172" spans="1:28" ht="81.75" customHeight="1" thickBot="1">
      <c r="A172" s="86" t="s">
        <v>1310</v>
      </c>
      <c r="B172" s="76" t="s">
        <v>870</v>
      </c>
      <c r="C172" s="77" t="s">
        <v>871</v>
      </c>
      <c r="D172" s="83" t="s">
        <v>891</v>
      </c>
      <c r="E172" s="78">
        <v>15</v>
      </c>
      <c r="F172" s="79" t="s">
        <v>58</v>
      </c>
      <c r="G172" s="79" t="s">
        <v>336</v>
      </c>
      <c r="H172" s="79">
        <v>1</v>
      </c>
      <c r="I172" s="79">
        <v>1</v>
      </c>
      <c r="J172" s="79">
        <v>1</v>
      </c>
      <c r="K172" s="79">
        <v>1</v>
      </c>
      <c r="L172" s="79">
        <v>1</v>
      </c>
      <c r="M172" s="79" t="s">
        <v>874</v>
      </c>
      <c r="N172" s="79">
        <v>1656</v>
      </c>
      <c r="O172" s="82">
        <v>1656</v>
      </c>
      <c r="P172" s="79">
        <f t="shared" si="57"/>
        <v>3.75</v>
      </c>
      <c r="Q172" s="79">
        <f t="shared" si="58"/>
        <v>7.5</v>
      </c>
      <c r="R172" s="79">
        <f t="shared" si="59"/>
        <v>11.25</v>
      </c>
      <c r="S172" s="79">
        <f t="shared" si="60"/>
        <v>15</v>
      </c>
      <c r="T172" s="79">
        <f>(((N172/O172)*E172)*0.25)</f>
        <v>3.75</v>
      </c>
      <c r="U172" s="79"/>
      <c r="V172" s="79"/>
      <c r="W172" s="79"/>
      <c r="X172" s="80">
        <f t="shared" si="61"/>
        <v>0.25</v>
      </c>
      <c r="Y172" s="76" t="s">
        <v>892</v>
      </c>
      <c r="Z172" s="76" t="s">
        <v>893</v>
      </c>
      <c r="AA172" s="76" t="s">
        <v>894</v>
      </c>
      <c r="AB172" s="76" t="s">
        <v>895</v>
      </c>
    </row>
    <row r="173" spans="1:28" ht="81.75" customHeight="1" thickBot="1">
      <c r="A173" s="86" t="s">
        <v>1310</v>
      </c>
      <c r="B173" s="76" t="s">
        <v>870</v>
      </c>
      <c r="C173" s="77" t="s">
        <v>871</v>
      </c>
      <c r="D173" s="83" t="s">
        <v>896</v>
      </c>
      <c r="E173" s="78">
        <v>15</v>
      </c>
      <c r="F173" s="79" t="s">
        <v>38</v>
      </c>
      <c r="G173" s="79" t="s">
        <v>883</v>
      </c>
      <c r="H173" s="79">
        <v>1</v>
      </c>
      <c r="I173" s="79">
        <v>1</v>
      </c>
      <c r="J173" s="79">
        <v>1</v>
      </c>
      <c r="K173" s="79">
        <v>1</v>
      </c>
      <c r="L173" s="79">
        <v>1</v>
      </c>
      <c r="M173" s="79" t="s">
        <v>874</v>
      </c>
      <c r="N173" s="79">
        <v>1</v>
      </c>
      <c r="O173" s="82"/>
      <c r="P173" s="79">
        <f t="shared" si="57"/>
        <v>3.75</v>
      </c>
      <c r="Q173" s="79">
        <f t="shared" si="58"/>
        <v>7.5</v>
      </c>
      <c r="R173" s="79">
        <f t="shared" si="59"/>
        <v>11.25</v>
      </c>
      <c r="S173" s="79">
        <f t="shared" si="60"/>
        <v>15</v>
      </c>
      <c r="T173" s="79">
        <f>(N173/H173)*E173*0.25</f>
        <v>3.75</v>
      </c>
      <c r="U173" s="79"/>
      <c r="V173" s="79"/>
      <c r="W173" s="79"/>
      <c r="X173" s="80">
        <f t="shared" si="61"/>
        <v>0.25</v>
      </c>
      <c r="Y173" s="76" t="s">
        <v>897</v>
      </c>
      <c r="Z173" s="76" t="s">
        <v>898</v>
      </c>
      <c r="AA173" s="76" t="s">
        <v>899</v>
      </c>
      <c r="AB173" s="76" t="s">
        <v>900</v>
      </c>
    </row>
    <row r="174" spans="1:28" ht="81.75" customHeight="1" thickBot="1">
      <c r="A174" s="86" t="s">
        <v>1310</v>
      </c>
      <c r="B174" s="76" t="s">
        <v>870</v>
      </c>
      <c r="C174" s="77" t="s">
        <v>871</v>
      </c>
      <c r="D174" s="83" t="s">
        <v>901</v>
      </c>
      <c r="E174" s="78">
        <v>15</v>
      </c>
      <c r="F174" s="79" t="s">
        <v>58</v>
      </c>
      <c r="G174" s="79" t="s">
        <v>902</v>
      </c>
      <c r="H174" s="79">
        <v>1</v>
      </c>
      <c r="I174" s="79">
        <v>1</v>
      </c>
      <c r="J174" s="79">
        <v>1</v>
      </c>
      <c r="K174" s="79">
        <v>1</v>
      </c>
      <c r="L174" s="79">
        <v>1</v>
      </c>
      <c r="M174" s="79" t="s">
        <v>874</v>
      </c>
      <c r="N174" s="79">
        <v>9076</v>
      </c>
      <c r="O174" s="82">
        <v>9076</v>
      </c>
      <c r="P174" s="79">
        <f t="shared" si="57"/>
        <v>3.75</v>
      </c>
      <c r="Q174" s="79">
        <f t="shared" si="58"/>
        <v>7.5</v>
      </c>
      <c r="R174" s="79">
        <f t="shared" si="59"/>
        <v>11.25</v>
      </c>
      <c r="S174" s="79">
        <f t="shared" si="60"/>
        <v>15</v>
      </c>
      <c r="T174" s="79">
        <f t="shared" ref="T174:T187" si="62">(((N174/O174)*E174)*0.25)</f>
        <v>3.75</v>
      </c>
      <c r="U174" s="79"/>
      <c r="V174" s="79"/>
      <c r="W174" s="79"/>
      <c r="X174" s="80">
        <f t="shared" si="61"/>
        <v>0.25</v>
      </c>
      <c r="Y174" s="76" t="s">
        <v>903</v>
      </c>
      <c r="Z174" s="76" t="s">
        <v>904</v>
      </c>
      <c r="AA174" s="76" t="s">
        <v>905</v>
      </c>
      <c r="AB174" s="76" t="s">
        <v>906</v>
      </c>
    </row>
    <row r="175" spans="1:28" ht="81.75" customHeight="1" thickBot="1">
      <c r="A175" s="86" t="s">
        <v>1310</v>
      </c>
      <c r="B175" s="76" t="s">
        <v>907</v>
      </c>
      <c r="C175" s="77" t="s">
        <v>871</v>
      </c>
      <c r="D175" s="83" t="s">
        <v>908</v>
      </c>
      <c r="E175" s="78">
        <v>30</v>
      </c>
      <c r="F175" s="79" t="s">
        <v>58</v>
      </c>
      <c r="G175" s="79" t="s">
        <v>151</v>
      </c>
      <c r="H175" s="79">
        <v>1</v>
      </c>
      <c r="I175" s="79">
        <v>1</v>
      </c>
      <c r="J175" s="79">
        <v>1</v>
      </c>
      <c r="K175" s="79">
        <v>1</v>
      </c>
      <c r="L175" s="79">
        <v>1</v>
      </c>
      <c r="M175" s="79" t="s">
        <v>909</v>
      </c>
      <c r="N175" s="79">
        <v>28421</v>
      </c>
      <c r="O175" s="82">
        <v>28421</v>
      </c>
      <c r="P175" s="79">
        <f t="shared" si="57"/>
        <v>7.5</v>
      </c>
      <c r="Q175" s="79">
        <f t="shared" si="58"/>
        <v>15</v>
      </c>
      <c r="R175" s="79">
        <f t="shared" si="59"/>
        <v>22.5</v>
      </c>
      <c r="S175" s="79">
        <f t="shared" si="60"/>
        <v>30</v>
      </c>
      <c r="T175" s="79">
        <f t="shared" si="62"/>
        <v>7.5</v>
      </c>
      <c r="U175" s="79"/>
      <c r="V175" s="79"/>
      <c r="W175" s="79"/>
      <c r="X175" s="80">
        <f t="shared" si="61"/>
        <v>0.25</v>
      </c>
      <c r="Y175" s="76" t="s">
        <v>910</v>
      </c>
      <c r="Z175" s="76" t="s">
        <v>911</v>
      </c>
      <c r="AA175" s="76" t="s">
        <v>912</v>
      </c>
      <c r="AB175" s="76" t="s">
        <v>913</v>
      </c>
    </row>
    <row r="176" spans="1:28" ht="81.75" customHeight="1" thickBot="1">
      <c r="A176" s="86" t="s">
        <v>1310</v>
      </c>
      <c r="B176" s="76" t="s">
        <v>907</v>
      </c>
      <c r="C176" s="77" t="s">
        <v>871</v>
      </c>
      <c r="D176" s="83" t="s">
        <v>914</v>
      </c>
      <c r="E176" s="78">
        <v>10</v>
      </c>
      <c r="F176" s="79" t="s">
        <v>58</v>
      </c>
      <c r="G176" s="79" t="s">
        <v>915</v>
      </c>
      <c r="H176" s="79">
        <v>1</v>
      </c>
      <c r="I176" s="79">
        <v>1</v>
      </c>
      <c r="J176" s="79">
        <v>1</v>
      </c>
      <c r="K176" s="79">
        <v>1</v>
      </c>
      <c r="L176" s="79">
        <v>1</v>
      </c>
      <c r="M176" s="79" t="s">
        <v>916</v>
      </c>
      <c r="N176" s="79">
        <v>3396</v>
      </c>
      <c r="O176" s="82">
        <v>3396</v>
      </c>
      <c r="P176" s="79">
        <f t="shared" si="57"/>
        <v>2.5</v>
      </c>
      <c r="Q176" s="79">
        <f t="shared" si="58"/>
        <v>5</v>
      </c>
      <c r="R176" s="79">
        <f t="shared" si="59"/>
        <v>7.5</v>
      </c>
      <c r="S176" s="79">
        <f t="shared" si="60"/>
        <v>10</v>
      </c>
      <c r="T176" s="79">
        <f t="shared" si="62"/>
        <v>2.5</v>
      </c>
      <c r="U176" s="79"/>
      <c r="V176" s="79"/>
      <c r="W176" s="79"/>
      <c r="X176" s="80">
        <f t="shared" si="61"/>
        <v>0.25</v>
      </c>
      <c r="Y176" s="76" t="s">
        <v>917</v>
      </c>
      <c r="Z176" s="76" t="s">
        <v>918</v>
      </c>
      <c r="AA176" s="76" t="s">
        <v>918</v>
      </c>
      <c r="AB176" s="76" t="s">
        <v>919</v>
      </c>
    </row>
    <row r="177" spans="1:28" ht="81.75" customHeight="1" thickBot="1">
      <c r="A177" s="86" t="s">
        <v>1310</v>
      </c>
      <c r="B177" s="76" t="s">
        <v>907</v>
      </c>
      <c r="C177" s="77" t="s">
        <v>871</v>
      </c>
      <c r="D177" s="83" t="s">
        <v>920</v>
      </c>
      <c r="E177" s="78">
        <v>30</v>
      </c>
      <c r="F177" s="79" t="s">
        <v>58</v>
      </c>
      <c r="G177" s="79" t="s">
        <v>151</v>
      </c>
      <c r="H177" s="79">
        <v>1</v>
      </c>
      <c r="I177" s="79">
        <v>1</v>
      </c>
      <c r="J177" s="79">
        <v>1</v>
      </c>
      <c r="K177" s="79">
        <v>1</v>
      </c>
      <c r="L177" s="79">
        <v>1</v>
      </c>
      <c r="M177" s="79" t="s">
        <v>921</v>
      </c>
      <c r="N177" s="79">
        <v>2186</v>
      </c>
      <c r="O177" s="82">
        <v>2186</v>
      </c>
      <c r="P177" s="79">
        <f t="shared" si="57"/>
        <v>7.5</v>
      </c>
      <c r="Q177" s="79">
        <f t="shared" si="58"/>
        <v>15</v>
      </c>
      <c r="R177" s="79">
        <f t="shared" si="59"/>
        <v>22.5</v>
      </c>
      <c r="S177" s="79">
        <f t="shared" si="60"/>
        <v>30</v>
      </c>
      <c r="T177" s="79">
        <f t="shared" si="62"/>
        <v>7.5</v>
      </c>
      <c r="U177" s="79"/>
      <c r="V177" s="79"/>
      <c r="W177" s="79"/>
      <c r="X177" s="80">
        <f t="shared" si="61"/>
        <v>0.25</v>
      </c>
      <c r="Y177" s="76" t="s">
        <v>922</v>
      </c>
      <c r="Z177" s="76" t="s">
        <v>923</v>
      </c>
      <c r="AA177" s="76" t="s">
        <v>924</v>
      </c>
      <c r="AB177" s="76" t="s">
        <v>925</v>
      </c>
    </row>
    <row r="178" spans="1:28" ht="81.75" customHeight="1" thickBot="1">
      <c r="A178" s="86" t="s">
        <v>1310</v>
      </c>
      <c r="B178" s="76" t="s">
        <v>907</v>
      </c>
      <c r="C178" s="77" t="s">
        <v>871</v>
      </c>
      <c r="D178" s="83" t="s">
        <v>926</v>
      </c>
      <c r="E178" s="78">
        <v>30</v>
      </c>
      <c r="F178" s="79" t="s">
        <v>58</v>
      </c>
      <c r="G178" s="79" t="s">
        <v>151</v>
      </c>
      <c r="H178" s="79">
        <v>1</v>
      </c>
      <c r="I178" s="79">
        <v>1</v>
      </c>
      <c r="J178" s="79">
        <v>1</v>
      </c>
      <c r="K178" s="79">
        <v>1</v>
      </c>
      <c r="L178" s="79">
        <v>1</v>
      </c>
      <c r="M178" s="79" t="s">
        <v>927</v>
      </c>
      <c r="N178" s="79">
        <v>2667</v>
      </c>
      <c r="O178" s="82">
        <v>2667</v>
      </c>
      <c r="P178" s="79">
        <f t="shared" si="57"/>
        <v>7.5</v>
      </c>
      <c r="Q178" s="79">
        <f t="shared" si="58"/>
        <v>15</v>
      </c>
      <c r="R178" s="79">
        <f t="shared" si="59"/>
        <v>22.5</v>
      </c>
      <c r="S178" s="79">
        <f t="shared" si="60"/>
        <v>30</v>
      </c>
      <c r="T178" s="79">
        <f t="shared" si="62"/>
        <v>7.5</v>
      </c>
      <c r="U178" s="79"/>
      <c r="V178" s="79"/>
      <c r="W178" s="79"/>
      <c r="X178" s="80">
        <f t="shared" si="61"/>
        <v>0.25</v>
      </c>
      <c r="Y178" s="76" t="s">
        <v>928</v>
      </c>
      <c r="Z178" s="76" t="s">
        <v>929</v>
      </c>
      <c r="AA178" s="76" t="s">
        <v>930</v>
      </c>
      <c r="AB178" s="76" t="s">
        <v>931</v>
      </c>
    </row>
    <row r="179" spans="1:28" ht="81.75" customHeight="1" thickBot="1">
      <c r="A179" s="86" t="s">
        <v>1310</v>
      </c>
      <c r="B179" s="76" t="s">
        <v>932</v>
      </c>
      <c r="C179" s="77" t="s">
        <v>871</v>
      </c>
      <c r="D179" s="83" t="s">
        <v>933</v>
      </c>
      <c r="E179" s="78">
        <v>17</v>
      </c>
      <c r="F179" s="79" t="s">
        <v>58</v>
      </c>
      <c r="G179" s="79" t="s">
        <v>151</v>
      </c>
      <c r="H179" s="79">
        <v>1</v>
      </c>
      <c r="I179" s="79">
        <v>1</v>
      </c>
      <c r="J179" s="79">
        <v>1</v>
      </c>
      <c r="K179" s="79">
        <v>1</v>
      </c>
      <c r="L179" s="79">
        <v>1</v>
      </c>
      <c r="M179" s="79" t="s">
        <v>934</v>
      </c>
      <c r="N179" s="79">
        <v>47</v>
      </c>
      <c r="O179" s="82">
        <v>47</v>
      </c>
      <c r="P179" s="79">
        <f t="shared" si="57"/>
        <v>4.25</v>
      </c>
      <c r="Q179" s="79">
        <f t="shared" si="58"/>
        <v>8.5</v>
      </c>
      <c r="R179" s="79">
        <f t="shared" si="59"/>
        <v>12.75</v>
      </c>
      <c r="S179" s="79">
        <f t="shared" si="60"/>
        <v>17</v>
      </c>
      <c r="T179" s="79">
        <f t="shared" si="62"/>
        <v>4.25</v>
      </c>
      <c r="U179" s="79"/>
      <c r="V179" s="79"/>
      <c r="W179" s="79"/>
      <c r="X179" s="80">
        <f t="shared" si="61"/>
        <v>0.25</v>
      </c>
      <c r="Y179" s="76" t="s">
        <v>935</v>
      </c>
      <c r="Z179" s="76" t="s">
        <v>936</v>
      </c>
      <c r="AA179" s="76" t="s">
        <v>937</v>
      </c>
      <c r="AB179" s="76" t="s">
        <v>938</v>
      </c>
    </row>
    <row r="180" spans="1:28" ht="81.75" customHeight="1" thickBot="1">
      <c r="A180" s="86" t="s">
        <v>1310</v>
      </c>
      <c r="B180" s="76" t="s">
        <v>932</v>
      </c>
      <c r="C180" s="77" t="s">
        <v>871</v>
      </c>
      <c r="D180" s="83" t="s">
        <v>939</v>
      </c>
      <c r="E180" s="78">
        <v>17</v>
      </c>
      <c r="F180" s="79" t="s">
        <v>58</v>
      </c>
      <c r="G180" s="79" t="s">
        <v>151</v>
      </c>
      <c r="H180" s="79">
        <v>1</v>
      </c>
      <c r="I180" s="79">
        <v>1</v>
      </c>
      <c r="J180" s="79">
        <v>1</v>
      </c>
      <c r="K180" s="79">
        <v>1</v>
      </c>
      <c r="L180" s="79">
        <v>1</v>
      </c>
      <c r="M180" s="79" t="s">
        <v>934</v>
      </c>
      <c r="N180" s="79">
        <v>159</v>
      </c>
      <c r="O180" s="82">
        <v>159</v>
      </c>
      <c r="P180" s="79">
        <f t="shared" si="57"/>
        <v>4.25</v>
      </c>
      <c r="Q180" s="79">
        <f t="shared" si="58"/>
        <v>8.5</v>
      </c>
      <c r="R180" s="79">
        <f t="shared" si="59"/>
        <v>12.75</v>
      </c>
      <c r="S180" s="79">
        <f t="shared" si="60"/>
        <v>17</v>
      </c>
      <c r="T180" s="79">
        <f t="shared" si="62"/>
        <v>4.25</v>
      </c>
      <c r="U180" s="79"/>
      <c r="V180" s="79"/>
      <c r="W180" s="79"/>
      <c r="X180" s="80">
        <f t="shared" si="61"/>
        <v>0.25</v>
      </c>
      <c r="Y180" s="76" t="s">
        <v>940</v>
      </c>
      <c r="Z180" s="76" t="s">
        <v>941</v>
      </c>
      <c r="AA180" s="76" t="s">
        <v>942</v>
      </c>
      <c r="AB180" s="76" t="s">
        <v>943</v>
      </c>
    </row>
    <row r="181" spans="1:28" ht="81.75" customHeight="1" thickBot="1">
      <c r="A181" s="86" t="s">
        <v>1310</v>
      </c>
      <c r="B181" s="76" t="s">
        <v>932</v>
      </c>
      <c r="C181" s="77" t="s">
        <v>871</v>
      </c>
      <c r="D181" s="83" t="s">
        <v>944</v>
      </c>
      <c r="E181" s="78">
        <v>17</v>
      </c>
      <c r="F181" s="79" t="s">
        <v>58</v>
      </c>
      <c r="G181" s="79" t="s">
        <v>151</v>
      </c>
      <c r="H181" s="79">
        <v>1</v>
      </c>
      <c r="I181" s="79">
        <v>1</v>
      </c>
      <c r="J181" s="79">
        <v>1</v>
      </c>
      <c r="K181" s="79">
        <v>1</v>
      </c>
      <c r="L181" s="79">
        <v>1</v>
      </c>
      <c r="M181" s="79" t="s">
        <v>945</v>
      </c>
      <c r="N181" s="79">
        <v>1742</v>
      </c>
      <c r="O181" s="82">
        <v>1742</v>
      </c>
      <c r="P181" s="79">
        <f t="shared" si="57"/>
        <v>4.25</v>
      </c>
      <c r="Q181" s="79">
        <f t="shared" si="58"/>
        <v>8.5</v>
      </c>
      <c r="R181" s="79">
        <f t="shared" si="59"/>
        <v>12.75</v>
      </c>
      <c r="S181" s="79">
        <f t="shared" si="60"/>
        <v>17</v>
      </c>
      <c r="T181" s="79">
        <f t="shared" si="62"/>
        <v>4.25</v>
      </c>
      <c r="U181" s="79"/>
      <c r="V181" s="79"/>
      <c r="W181" s="79"/>
      <c r="X181" s="80">
        <f t="shared" si="61"/>
        <v>0.25</v>
      </c>
      <c r="Y181" s="76" t="s">
        <v>946</v>
      </c>
      <c r="Z181" s="76" t="s">
        <v>947</v>
      </c>
      <c r="AA181" s="76" t="s">
        <v>948</v>
      </c>
      <c r="AB181" s="76" t="s">
        <v>949</v>
      </c>
    </row>
    <row r="182" spans="1:28" ht="81.75" customHeight="1" thickBot="1">
      <c r="A182" s="86" t="s">
        <v>1310</v>
      </c>
      <c r="B182" s="76" t="s">
        <v>932</v>
      </c>
      <c r="C182" s="77" t="s">
        <v>871</v>
      </c>
      <c r="D182" s="83" t="s">
        <v>950</v>
      </c>
      <c r="E182" s="78">
        <v>17</v>
      </c>
      <c r="F182" s="79" t="s">
        <v>58</v>
      </c>
      <c r="G182" s="79" t="s">
        <v>151</v>
      </c>
      <c r="H182" s="79">
        <v>1</v>
      </c>
      <c r="I182" s="79">
        <v>1</v>
      </c>
      <c r="J182" s="79">
        <v>1</v>
      </c>
      <c r="K182" s="79">
        <v>1</v>
      </c>
      <c r="L182" s="79">
        <v>1</v>
      </c>
      <c r="M182" s="79" t="s">
        <v>945</v>
      </c>
      <c r="N182" s="79">
        <v>563</v>
      </c>
      <c r="O182" s="82">
        <v>563</v>
      </c>
      <c r="P182" s="79">
        <f t="shared" si="57"/>
        <v>4.25</v>
      </c>
      <c r="Q182" s="79">
        <f t="shared" si="58"/>
        <v>8.5</v>
      </c>
      <c r="R182" s="79">
        <f t="shared" si="59"/>
        <v>12.75</v>
      </c>
      <c r="S182" s="79">
        <f t="shared" si="60"/>
        <v>17</v>
      </c>
      <c r="T182" s="79">
        <f t="shared" si="62"/>
        <v>4.25</v>
      </c>
      <c r="U182" s="79"/>
      <c r="V182" s="79"/>
      <c r="W182" s="79"/>
      <c r="X182" s="80">
        <f t="shared" si="61"/>
        <v>0.25</v>
      </c>
      <c r="Y182" s="76" t="s">
        <v>951</v>
      </c>
      <c r="Z182" s="76" t="s">
        <v>952</v>
      </c>
      <c r="AA182" s="76" t="s">
        <v>953</v>
      </c>
      <c r="AB182" s="76" t="s">
        <v>954</v>
      </c>
    </row>
    <row r="183" spans="1:28" ht="81.75" customHeight="1" thickBot="1">
      <c r="A183" s="86" t="s">
        <v>1310</v>
      </c>
      <c r="B183" s="76" t="s">
        <v>932</v>
      </c>
      <c r="C183" s="77" t="s">
        <v>871</v>
      </c>
      <c r="D183" s="83" t="s">
        <v>955</v>
      </c>
      <c r="E183" s="78">
        <v>10</v>
      </c>
      <c r="F183" s="79" t="s">
        <v>58</v>
      </c>
      <c r="G183" s="79" t="s">
        <v>956</v>
      </c>
      <c r="H183" s="79">
        <v>1</v>
      </c>
      <c r="I183" s="79">
        <v>1</v>
      </c>
      <c r="J183" s="79">
        <v>1</v>
      </c>
      <c r="K183" s="79">
        <v>1</v>
      </c>
      <c r="L183" s="79">
        <v>1</v>
      </c>
      <c r="M183" s="79" t="s">
        <v>957</v>
      </c>
      <c r="N183" s="79">
        <v>1</v>
      </c>
      <c r="O183" s="82">
        <v>1</v>
      </c>
      <c r="P183" s="79">
        <f t="shared" si="57"/>
        <v>2.5</v>
      </c>
      <c r="Q183" s="79">
        <f t="shared" si="58"/>
        <v>5</v>
      </c>
      <c r="R183" s="79">
        <f t="shared" si="59"/>
        <v>7.5</v>
      </c>
      <c r="S183" s="79">
        <f t="shared" si="60"/>
        <v>10</v>
      </c>
      <c r="T183" s="79">
        <f t="shared" si="62"/>
        <v>2.5</v>
      </c>
      <c r="U183" s="79"/>
      <c r="V183" s="79"/>
      <c r="W183" s="79"/>
      <c r="X183" s="80">
        <f t="shared" si="61"/>
        <v>0.25</v>
      </c>
      <c r="Y183" s="76" t="s">
        <v>958</v>
      </c>
      <c r="Z183" s="76" t="s">
        <v>959</v>
      </c>
      <c r="AA183" s="76" t="s">
        <v>960</v>
      </c>
      <c r="AB183" s="76" t="s">
        <v>961</v>
      </c>
    </row>
    <row r="184" spans="1:28" ht="81.75" customHeight="1" thickBot="1">
      <c r="A184" s="86" t="s">
        <v>1310</v>
      </c>
      <c r="B184" s="76" t="s">
        <v>932</v>
      </c>
      <c r="C184" s="77" t="s">
        <v>871</v>
      </c>
      <c r="D184" s="83" t="s">
        <v>962</v>
      </c>
      <c r="E184" s="78">
        <v>10</v>
      </c>
      <c r="F184" s="79" t="s">
        <v>58</v>
      </c>
      <c r="G184" s="79" t="s">
        <v>963</v>
      </c>
      <c r="H184" s="79">
        <v>1</v>
      </c>
      <c r="I184" s="79">
        <v>1</v>
      </c>
      <c r="J184" s="79">
        <v>1</v>
      </c>
      <c r="K184" s="79">
        <v>1</v>
      </c>
      <c r="L184" s="79">
        <v>1</v>
      </c>
      <c r="M184" s="79" t="s">
        <v>964</v>
      </c>
      <c r="N184" s="79">
        <v>1367</v>
      </c>
      <c r="O184" s="82">
        <v>1367</v>
      </c>
      <c r="P184" s="79">
        <f t="shared" si="57"/>
        <v>2.5</v>
      </c>
      <c r="Q184" s="79">
        <f t="shared" si="58"/>
        <v>5</v>
      </c>
      <c r="R184" s="79">
        <f t="shared" si="59"/>
        <v>7.5</v>
      </c>
      <c r="S184" s="79">
        <f t="shared" si="60"/>
        <v>10</v>
      </c>
      <c r="T184" s="79">
        <f t="shared" si="62"/>
        <v>2.5</v>
      </c>
      <c r="U184" s="79"/>
      <c r="V184" s="79"/>
      <c r="W184" s="79"/>
      <c r="X184" s="80">
        <f t="shared" si="61"/>
        <v>0.25</v>
      </c>
      <c r="Y184" s="76" t="s">
        <v>965</v>
      </c>
      <c r="Z184" s="76" t="s">
        <v>966</v>
      </c>
      <c r="AA184" s="76" t="s">
        <v>967</v>
      </c>
      <c r="AB184" s="76" t="s">
        <v>968</v>
      </c>
    </row>
    <row r="185" spans="1:28" ht="81.75" customHeight="1" thickBot="1">
      <c r="A185" s="86" t="s">
        <v>1310</v>
      </c>
      <c r="B185" s="76" t="s">
        <v>932</v>
      </c>
      <c r="C185" s="77" t="s">
        <v>871</v>
      </c>
      <c r="D185" s="83" t="s">
        <v>969</v>
      </c>
      <c r="E185" s="78">
        <v>12</v>
      </c>
      <c r="F185" s="79" t="s">
        <v>58</v>
      </c>
      <c r="G185" s="79" t="s">
        <v>963</v>
      </c>
      <c r="H185" s="79">
        <v>1</v>
      </c>
      <c r="I185" s="79">
        <v>1</v>
      </c>
      <c r="J185" s="79">
        <v>1</v>
      </c>
      <c r="K185" s="79">
        <v>1</v>
      </c>
      <c r="L185" s="79">
        <v>1</v>
      </c>
      <c r="M185" s="79" t="s">
        <v>970</v>
      </c>
      <c r="N185" s="79">
        <v>1978</v>
      </c>
      <c r="O185" s="82">
        <v>1978</v>
      </c>
      <c r="P185" s="79">
        <f t="shared" si="57"/>
        <v>3</v>
      </c>
      <c r="Q185" s="79">
        <f t="shared" si="58"/>
        <v>6</v>
      </c>
      <c r="R185" s="79">
        <f t="shared" si="59"/>
        <v>9</v>
      </c>
      <c r="S185" s="79">
        <f t="shared" si="60"/>
        <v>12</v>
      </c>
      <c r="T185" s="79">
        <f t="shared" si="62"/>
        <v>3</v>
      </c>
      <c r="U185" s="79"/>
      <c r="V185" s="79"/>
      <c r="W185" s="79"/>
      <c r="X185" s="80">
        <f t="shared" si="61"/>
        <v>0.25</v>
      </c>
      <c r="Y185" s="76" t="s">
        <v>971</v>
      </c>
      <c r="Z185" s="76" t="s">
        <v>972</v>
      </c>
      <c r="AA185" s="76" t="s">
        <v>973</v>
      </c>
      <c r="AB185" s="76" t="s">
        <v>974</v>
      </c>
    </row>
    <row r="186" spans="1:28" ht="81.75" customHeight="1" thickBot="1">
      <c r="A186" s="86" t="s">
        <v>1310</v>
      </c>
      <c r="B186" s="76" t="s">
        <v>975</v>
      </c>
      <c r="C186" s="77" t="s">
        <v>871</v>
      </c>
      <c r="D186" s="83" t="s">
        <v>976</v>
      </c>
      <c r="E186" s="78">
        <v>13</v>
      </c>
      <c r="F186" s="79" t="s">
        <v>58</v>
      </c>
      <c r="G186" s="79" t="s">
        <v>977</v>
      </c>
      <c r="H186" s="79">
        <v>1</v>
      </c>
      <c r="I186" s="79">
        <v>1</v>
      </c>
      <c r="J186" s="79">
        <v>1</v>
      </c>
      <c r="K186" s="79">
        <v>1</v>
      </c>
      <c r="L186" s="79">
        <v>1</v>
      </c>
      <c r="M186" s="79" t="s">
        <v>978</v>
      </c>
      <c r="N186" s="79">
        <v>23</v>
      </c>
      <c r="O186" s="82">
        <v>23</v>
      </c>
      <c r="P186" s="79">
        <f t="shared" si="57"/>
        <v>3.25</v>
      </c>
      <c r="Q186" s="79">
        <f t="shared" si="58"/>
        <v>6.5</v>
      </c>
      <c r="R186" s="79">
        <f t="shared" si="59"/>
        <v>9.75</v>
      </c>
      <c r="S186" s="79">
        <f t="shared" si="60"/>
        <v>13</v>
      </c>
      <c r="T186" s="79">
        <f t="shared" si="62"/>
        <v>3.25</v>
      </c>
      <c r="U186" s="79"/>
      <c r="V186" s="79"/>
      <c r="W186" s="79"/>
      <c r="X186" s="80">
        <f t="shared" si="61"/>
        <v>0.25</v>
      </c>
      <c r="Y186" s="76" t="s">
        <v>979</v>
      </c>
      <c r="Z186" s="76" t="s">
        <v>980</v>
      </c>
      <c r="AA186" s="76" t="s">
        <v>981</v>
      </c>
      <c r="AB186" s="76" t="s">
        <v>982</v>
      </c>
    </row>
    <row r="187" spans="1:28" ht="81.75" customHeight="1" thickBot="1">
      <c r="A187" s="86" t="s">
        <v>1310</v>
      </c>
      <c r="B187" s="76" t="s">
        <v>975</v>
      </c>
      <c r="C187" s="77" t="s">
        <v>871</v>
      </c>
      <c r="D187" s="83" t="s">
        <v>983</v>
      </c>
      <c r="E187" s="78">
        <v>13</v>
      </c>
      <c r="F187" s="79" t="s">
        <v>58</v>
      </c>
      <c r="G187" s="79" t="s">
        <v>984</v>
      </c>
      <c r="H187" s="79">
        <v>1</v>
      </c>
      <c r="I187" s="79">
        <v>1</v>
      </c>
      <c r="J187" s="79">
        <v>1</v>
      </c>
      <c r="K187" s="79">
        <v>1</v>
      </c>
      <c r="L187" s="79">
        <v>1</v>
      </c>
      <c r="M187" s="79" t="s">
        <v>978</v>
      </c>
      <c r="N187" s="79">
        <v>30</v>
      </c>
      <c r="O187" s="82">
        <v>30</v>
      </c>
      <c r="P187" s="79">
        <f t="shared" si="57"/>
        <v>3.25</v>
      </c>
      <c r="Q187" s="79">
        <f t="shared" si="58"/>
        <v>6.5</v>
      </c>
      <c r="R187" s="79">
        <f t="shared" si="59"/>
        <v>9.75</v>
      </c>
      <c r="S187" s="79">
        <f t="shared" si="60"/>
        <v>13</v>
      </c>
      <c r="T187" s="79">
        <f t="shared" si="62"/>
        <v>3.25</v>
      </c>
      <c r="U187" s="79"/>
      <c r="V187" s="79"/>
      <c r="W187" s="79"/>
      <c r="X187" s="80">
        <f t="shared" si="61"/>
        <v>0.25</v>
      </c>
      <c r="Y187" s="76" t="s">
        <v>985</v>
      </c>
      <c r="Z187" s="76" t="s">
        <v>986</v>
      </c>
      <c r="AA187" s="76" t="s">
        <v>987</v>
      </c>
      <c r="AB187" s="76" t="s">
        <v>988</v>
      </c>
    </row>
    <row r="188" spans="1:28" ht="81.75" customHeight="1" thickBot="1">
      <c r="A188" s="86" t="s">
        <v>1310</v>
      </c>
      <c r="B188" s="76" t="s">
        <v>975</v>
      </c>
      <c r="C188" s="77" t="s">
        <v>871</v>
      </c>
      <c r="D188" s="83" t="s">
        <v>989</v>
      </c>
      <c r="E188" s="78">
        <v>10</v>
      </c>
      <c r="F188" s="79" t="s">
        <v>24</v>
      </c>
      <c r="G188" s="79" t="s">
        <v>25</v>
      </c>
      <c r="H188" s="79">
        <v>1</v>
      </c>
      <c r="I188" s="79">
        <v>1</v>
      </c>
      <c r="J188" s="79">
        <v>0</v>
      </c>
      <c r="K188" s="79">
        <v>0</v>
      </c>
      <c r="L188" s="79">
        <v>0</v>
      </c>
      <c r="M188" s="79" t="s">
        <v>978</v>
      </c>
      <c r="N188" s="79">
        <v>1</v>
      </c>
      <c r="O188" s="82"/>
      <c r="P188" s="79">
        <f>((I188/H188)*E188)</f>
        <v>10</v>
      </c>
      <c r="Q188" s="79">
        <f>((I188+J188)/H188)*E188</f>
        <v>10</v>
      </c>
      <c r="R188" s="79">
        <f>((I188+J188+K188)/H188)*E188</f>
        <v>10</v>
      </c>
      <c r="S188" s="79">
        <f>((I188+J188+K188+L188)/H188)*E188</f>
        <v>10</v>
      </c>
      <c r="T188" s="79">
        <f>+(N188/H188)*E188</f>
        <v>10</v>
      </c>
      <c r="U188" s="79"/>
      <c r="V188" s="79"/>
      <c r="W188" s="79"/>
      <c r="X188" s="80">
        <f t="shared" ref="X188:X191" si="63">T188/S188</f>
        <v>1</v>
      </c>
      <c r="Y188" s="76" t="s">
        <v>990</v>
      </c>
      <c r="Z188" s="76" t="s">
        <v>991</v>
      </c>
      <c r="AA188" s="76" t="s">
        <v>992</v>
      </c>
      <c r="AB188" s="76" t="s">
        <v>993</v>
      </c>
    </row>
    <row r="189" spans="1:28" ht="81.75" customHeight="1" thickBot="1">
      <c r="A189" s="86" t="s">
        <v>1310</v>
      </c>
      <c r="B189" s="76" t="s">
        <v>975</v>
      </c>
      <c r="C189" s="77" t="s">
        <v>871</v>
      </c>
      <c r="D189" s="83" t="s">
        <v>994</v>
      </c>
      <c r="E189" s="78">
        <v>10</v>
      </c>
      <c r="F189" s="79" t="s">
        <v>24</v>
      </c>
      <c r="G189" s="79" t="s">
        <v>984</v>
      </c>
      <c r="H189" s="79">
        <v>24</v>
      </c>
      <c r="I189" s="79">
        <v>6</v>
      </c>
      <c r="J189" s="79">
        <v>6</v>
      </c>
      <c r="K189" s="79">
        <v>6</v>
      </c>
      <c r="L189" s="79">
        <v>6</v>
      </c>
      <c r="M189" s="79" t="s">
        <v>978</v>
      </c>
      <c r="N189" s="79">
        <v>6</v>
      </c>
      <c r="O189" s="82"/>
      <c r="P189" s="79">
        <f>((I189/H189)*E189)</f>
        <v>2.5</v>
      </c>
      <c r="Q189" s="79">
        <f>((I189+J189)/H189)*E189</f>
        <v>5</v>
      </c>
      <c r="R189" s="79">
        <f>((I189+J189+K189)/H189)*E189</f>
        <v>7.5</v>
      </c>
      <c r="S189" s="79">
        <f>((I189+J189+K189+L189)/H189)*E189</f>
        <v>10</v>
      </c>
      <c r="T189" s="79">
        <f>+(N189/H189)*E189</f>
        <v>2.5</v>
      </c>
      <c r="U189" s="79"/>
      <c r="V189" s="79"/>
      <c r="W189" s="79"/>
      <c r="X189" s="80">
        <f t="shared" si="63"/>
        <v>0.25</v>
      </c>
      <c r="Y189" s="76" t="s">
        <v>995</v>
      </c>
      <c r="Z189" s="76" t="s">
        <v>996</v>
      </c>
      <c r="AA189" s="76" t="s">
        <v>997</v>
      </c>
      <c r="AB189" s="76" t="s">
        <v>998</v>
      </c>
    </row>
    <row r="190" spans="1:28" ht="81.75" customHeight="1" thickBot="1">
      <c r="A190" s="86" t="s">
        <v>1310</v>
      </c>
      <c r="B190" s="76" t="s">
        <v>975</v>
      </c>
      <c r="C190" s="77" t="s">
        <v>871</v>
      </c>
      <c r="D190" s="83" t="s">
        <v>999</v>
      </c>
      <c r="E190" s="78">
        <v>13</v>
      </c>
      <c r="F190" s="79" t="s">
        <v>24</v>
      </c>
      <c r="G190" s="79" t="s">
        <v>183</v>
      </c>
      <c r="H190" s="79">
        <v>12</v>
      </c>
      <c r="I190" s="79">
        <v>4</v>
      </c>
      <c r="J190" s="79">
        <v>3</v>
      </c>
      <c r="K190" s="79">
        <v>3</v>
      </c>
      <c r="L190" s="79">
        <v>2</v>
      </c>
      <c r="M190" s="79" t="s">
        <v>978</v>
      </c>
      <c r="N190" s="79">
        <v>4</v>
      </c>
      <c r="O190" s="82"/>
      <c r="P190" s="79">
        <f>((I190/H190)*E190)</f>
        <v>4.333333333333333</v>
      </c>
      <c r="Q190" s="79">
        <f>((I190+J190)/H190)*E190</f>
        <v>7.5833333333333339</v>
      </c>
      <c r="R190" s="79">
        <f>((I190+J190+K190)/H190)*E190</f>
        <v>10.833333333333334</v>
      </c>
      <c r="S190" s="79">
        <f>((I190+J190+K190+L190)/H190)*E190</f>
        <v>13</v>
      </c>
      <c r="T190" s="79">
        <f>+(N190/H190)*E190</f>
        <v>4.333333333333333</v>
      </c>
      <c r="U190" s="79"/>
      <c r="V190" s="79"/>
      <c r="W190" s="79"/>
      <c r="X190" s="80">
        <f t="shared" si="63"/>
        <v>0.33333333333333331</v>
      </c>
      <c r="Y190" s="76" t="s">
        <v>1000</v>
      </c>
      <c r="Z190" s="76" t="s">
        <v>1001</v>
      </c>
      <c r="AA190" s="76" t="s">
        <v>42</v>
      </c>
      <c r="AB190" s="76" t="s">
        <v>42</v>
      </c>
    </row>
    <row r="191" spans="1:28" ht="81.75" customHeight="1" thickBot="1">
      <c r="A191" s="86" t="s">
        <v>1310</v>
      </c>
      <c r="B191" s="76" t="s">
        <v>975</v>
      </c>
      <c r="C191" s="77" t="s">
        <v>871</v>
      </c>
      <c r="D191" s="83" t="s">
        <v>1002</v>
      </c>
      <c r="E191" s="78">
        <v>13</v>
      </c>
      <c r="F191" s="79" t="s">
        <v>24</v>
      </c>
      <c r="G191" s="79" t="s">
        <v>25</v>
      </c>
      <c r="H191" s="79">
        <v>4</v>
      </c>
      <c r="I191" s="79">
        <v>1</v>
      </c>
      <c r="J191" s="79">
        <v>1</v>
      </c>
      <c r="K191" s="79">
        <v>1</v>
      </c>
      <c r="L191" s="79">
        <v>1</v>
      </c>
      <c r="M191" s="79" t="s">
        <v>978</v>
      </c>
      <c r="N191" s="79">
        <v>1</v>
      </c>
      <c r="O191" s="82"/>
      <c r="P191" s="79">
        <f>((I191/H191)*E191)</f>
        <v>3.25</v>
      </c>
      <c r="Q191" s="79">
        <f>((I191+J191)/H191)*E191</f>
        <v>6.5</v>
      </c>
      <c r="R191" s="79">
        <f>((I191+J191+K191)/H191)*E191</f>
        <v>9.75</v>
      </c>
      <c r="S191" s="79">
        <f>((I191+J191+K191+L191)/H191)*E191</f>
        <v>13</v>
      </c>
      <c r="T191" s="79">
        <f>+(N191/H191)*E191</f>
        <v>3.25</v>
      </c>
      <c r="U191" s="79"/>
      <c r="V191" s="79"/>
      <c r="W191" s="79"/>
      <c r="X191" s="80">
        <f t="shared" si="63"/>
        <v>0.25</v>
      </c>
      <c r="Y191" s="76" t="s">
        <v>1003</v>
      </c>
      <c r="Z191" s="76" t="s">
        <v>1004</v>
      </c>
      <c r="AA191" s="76" t="s">
        <v>42</v>
      </c>
      <c r="AB191" s="76" t="s">
        <v>42</v>
      </c>
    </row>
    <row r="192" spans="1:28" ht="81.75" customHeight="1" thickBot="1">
      <c r="A192" s="86" t="s">
        <v>1310</v>
      </c>
      <c r="B192" s="76" t="s">
        <v>975</v>
      </c>
      <c r="C192" s="77" t="s">
        <v>871</v>
      </c>
      <c r="D192" s="83" t="s">
        <v>1005</v>
      </c>
      <c r="E192" s="78">
        <v>7</v>
      </c>
      <c r="F192" s="79" t="s">
        <v>58</v>
      </c>
      <c r="G192" s="79" t="s">
        <v>1006</v>
      </c>
      <c r="H192" s="79">
        <v>1</v>
      </c>
      <c r="I192" s="79">
        <v>1</v>
      </c>
      <c r="J192" s="79">
        <v>1</v>
      </c>
      <c r="K192" s="79">
        <v>1</v>
      </c>
      <c r="L192" s="79">
        <v>1</v>
      </c>
      <c r="M192" s="79" t="s">
        <v>978</v>
      </c>
      <c r="N192" s="79">
        <v>65231</v>
      </c>
      <c r="O192" s="82">
        <v>65231</v>
      </c>
      <c r="P192" s="79">
        <f>0.25*E192</f>
        <v>1.75</v>
      </c>
      <c r="Q192" s="79">
        <f>0.5*E192</f>
        <v>3.5</v>
      </c>
      <c r="R192" s="79">
        <f>0.75*E192</f>
        <v>5.25</v>
      </c>
      <c r="S192" s="79">
        <f>1*E192</f>
        <v>7</v>
      </c>
      <c r="T192" s="79">
        <f>(((N192/O192)*E192)*0.25)</f>
        <v>1.75</v>
      </c>
      <c r="U192" s="79"/>
      <c r="V192" s="79"/>
      <c r="W192" s="79"/>
      <c r="X192" s="80">
        <f>T192/S192</f>
        <v>0.25</v>
      </c>
      <c r="Y192" s="76" t="s">
        <v>1007</v>
      </c>
      <c r="Z192" s="76" t="s">
        <v>1008</v>
      </c>
      <c r="AA192" s="76" t="s">
        <v>1009</v>
      </c>
      <c r="AB192" s="76" t="s">
        <v>1010</v>
      </c>
    </row>
    <row r="193" spans="1:28" ht="81.75" customHeight="1" thickBot="1">
      <c r="A193" s="86" t="s">
        <v>1310</v>
      </c>
      <c r="B193" s="76" t="s">
        <v>975</v>
      </c>
      <c r="C193" s="77" t="s">
        <v>871</v>
      </c>
      <c r="D193" s="83" t="s">
        <v>1011</v>
      </c>
      <c r="E193" s="78">
        <v>5</v>
      </c>
      <c r="F193" s="79" t="s">
        <v>24</v>
      </c>
      <c r="G193" s="79" t="s">
        <v>984</v>
      </c>
      <c r="H193" s="79">
        <v>2</v>
      </c>
      <c r="I193" s="79">
        <v>1</v>
      </c>
      <c r="J193" s="79">
        <v>1</v>
      </c>
      <c r="K193" s="79">
        <v>0</v>
      </c>
      <c r="L193" s="79">
        <v>0</v>
      </c>
      <c r="M193" s="79" t="s">
        <v>978</v>
      </c>
      <c r="N193" s="79">
        <v>1</v>
      </c>
      <c r="O193" s="82"/>
      <c r="P193" s="79">
        <f>((I193/H193)*E193)</f>
        <v>2.5</v>
      </c>
      <c r="Q193" s="79">
        <f>((I193+J193)/H193)*E193</f>
        <v>5</v>
      </c>
      <c r="R193" s="79">
        <f>((I193+J193+K193)/H193)*E193</f>
        <v>5</v>
      </c>
      <c r="S193" s="79">
        <f>((I193+J193+K193+L193)/H193)*E193</f>
        <v>5</v>
      </c>
      <c r="T193" s="79">
        <f>+(N193/H193)*E193</f>
        <v>2.5</v>
      </c>
      <c r="U193" s="79"/>
      <c r="V193" s="79"/>
      <c r="W193" s="79"/>
      <c r="X193" s="80">
        <f>T193/S193</f>
        <v>0.5</v>
      </c>
      <c r="Y193" s="76" t="s">
        <v>1012</v>
      </c>
      <c r="Z193" s="76" t="s">
        <v>1013</v>
      </c>
      <c r="AA193" s="76" t="s">
        <v>1014</v>
      </c>
      <c r="AB193" s="76" t="s">
        <v>1015</v>
      </c>
    </row>
    <row r="194" spans="1:28" ht="81.75" customHeight="1" thickBot="1">
      <c r="A194" s="86" t="s">
        <v>1310</v>
      </c>
      <c r="B194" s="76" t="s">
        <v>975</v>
      </c>
      <c r="C194" s="77" t="s">
        <v>871</v>
      </c>
      <c r="D194" s="83" t="s">
        <v>1016</v>
      </c>
      <c r="E194" s="78">
        <v>6</v>
      </c>
      <c r="F194" s="79" t="s">
        <v>58</v>
      </c>
      <c r="G194" s="79" t="s">
        <v>902</v>
      </c>
      <c r="H194" s="79">
        <v>1</v>
      </c>
      <c r="I194" s="79">
        <v>1</v>
      </c>
      <c r="J194" s="79">
        <v>1</v>
      </c>
      <c r="K194" s="79">
        <v>1</v>
      </c>
      <c r="L194" s="79">
        <v>1</v>
      </c>
      <c r="M194" s="79" t="s">
        <v>978</v>
      </c>
      <c r="N194" s="79">
        <v>9953</v>
      </c>
      <c r="O194" s="82">
        <v>9953</v>
      </c>
      <c r="P194" s="79">
        <f>0.25*E194</f>
        <v>1.5</v>
      </c>
      <c r="Q194" s="79">
        <f>0.5*E194</f>
        <v>3</v>
      </c>
      <c r="R194" s="79">
        <f>0.75*E194</f>
        <v>4.5</v>
      </c>
      <c r="S194" s="79">
        <f>1*E194</f>
        <v>6</v>
      </c>
      <c r="T194" s="79">
        <f>(((N194/O194)*E194)*0.25)</f>
        <v>1.5</v>
      </c>
      <c r="U194" s="79"/>
      <c r="V194" s="79"/>
      <c r="W194" s="79"/>
      <c r="X194" s="80">
        <f t="shared" ref="X194:X196" si="64">T194/S194</f>
        <v>0.25</v>
      </c>
      <c r="Y194" s="76" t="s">
        <v>1017</v>
      </c>
      <c r="Z194" s="76" t="s">
        <v>1018</v>
      </c>
      <c r="AA194" s="76" t="s">
        <v>1019</v>
      </c>
      <c r="AB194" s="76" t="s">
        <v>1020</v>
      </c>
    </row>
    <row r="195" spans="1:28" ht="81.75" customHeight="1" thickBot="1">
      <c r="A195" s="86" t="s">
        <v>1310</v>
      </c>
      <c r="B195" s="76" t="s">
        <v>975</v>
      </c>
      <c r="C195" s="77" t="s">
        <v>871</v>
      </c>
      <c r="D195" s="83" t="s">
        <v>1021</v>
      </c>
      <c r="E195" s="78">
        <v>10</v>
      </c>
      <c r="F195" s="79" t="s">
        <v>58</v>
      </c>
      <c r="G195" s="79" t="s">
        <v>25</v>
      </c>
      <c r="H195" s="79">
        <v>1</v>
      </c>
      <c r="I195" s="79">
        <v>1</v>
      </c>
      <c r="J195" s="79">
        <v>1</v>
      </c>
      <c r="K195" s="79">
        <v>1</v>
      </c>
      <c r="L195" s="79">
        <v>1</v>
      </c>
      <c r="M195" s="79" t="s">
        <v>978</v>
      </c>
      <c r="N195" s="79">
        <v>1571</v>
      </c>
      <c r="O195" s="82">
        <v>1571</v>
      </c>
      <c r="P195" s="79">
        <f>0.25*E195</f>
        <v>2.5</v>
      </c>
      <c r="Q195" s="79">
        <f>0.5*E195</f>
        <v>5</v>
      </c>
      <c r="R195" s="79">
        <f>0.75*E195</f>
        <v>7.5</v>
      </c>
      <c r="S195" s="79">
        <f>1*E195</f>
        <v>10</v>
      </c>
      <c r="T195" s="79">
        <f>(((N195/O195)*E195)*0.25)</f>
        <v>2.5</v>
      </c>
      <c r="U195" s="79"/>
      <c r="V195" s="79"/>
      <c r="W195" s="79"/>
      <c r="X195" s="80">
        <f t="shared" si="64"/>
        <v>0.25</v>
      </c>
      <c r="Y195" s="76" t="s">
        <v>1022</v>
      </c>
      <c r="Z195" s="76" t="s">
        <v>1023</v>
      </c>
      <c r="AA195" s="76" t="s">
        <v>1024</v>
      </c>
      <c r="AB195" s="76" t="s">
        <v>1025</v>
      </c>
    </row>
    <row r="196" spans="1:28" ht="81.75" customHeight="1" thickBot="1">
      <c r="A196" s="86" t="s">
        <v>1310</v>
      </c>
      <c r="B196" s="76" t="s">
        <v>1026</v>
      </c>
      <c r="C196" s="77" t="s">
        <v>22</v>
      </c>
      <c r="D196" s="83" t="s">
        <v>1027</v>
      </c>
      <c r="E196" s="78">
        <v>40</v>
      </c>
      <c r="F196" s="79" t="s">
        <v>58</v>
      </c>
      <c r="G196" s="79" t="s">
        <v>1028</v>
      </c>
      <c r="H196" s="79">
        <v>1</v>
      </c>
      <c r="I196" s="79">
        <v>1</v>
      </c>
      <c r="J196" s="79">
        <v>1</v>
      </c>
      <c r="K196" s="79">
        <v>1</v>
      </c>
      <c r="L196" s="79">
        <v>1</v>
      </c>
      <c r="M196" s="79" t="s">
        <v>1029</v>
      </c>
      <c r="N196" s="79">
        <v>1968</v>
      </c>
      <c r="O196" s="82">
        <v>1968</v>
      </c>
      <c r="P196" s="79">
        <f>0.25*E196</f>
        <v>10</v>
      </c>
      <c r="Q196" s="79">
        <f>0.5*E196</f>
        <v>20</v>
      </c>
      <c r="R196" s="79">
        <f>0.75*E196</f>
        <v>30</v>
      </c>
      <c r="S196" s="79">
        <f>1*E196</f>
        <v>40</v>
      </c>
      <c r="T196" s="79">
        <f>(((N196/O196)*E196)*0.25)</f>
        <v>10</v>
      </c>
      <c r="U196" s="79"/>
      <c r="V196" s="79"/>
      <c r="W196" s="79"/>
      <c r="X196" s="80">
        <f t="shared" si="64"/>
        <v>0.25</v>
      </c>
      <c r="Y196" s="76" t="s">
        <v>1030</v>
      </c>
      <c r="Z196" s="76" t="s">
        <v>1031</v>
      </c>
      <c r="AA196" s="76" t="s">
        <v>27</v>
      </c>
      <c r="AB196" s="76" t="s">
        <v>27</v>
      </c>
    </row>
    <row r="197" spans="1:28" ht="81.75" customHeight="1" thickBot="1">
      <c r="A197" s="86" t="s">
        <v>1310</v>
      </c>
      <c r="B197" s="76" t="s">
        <v>1026</v>
      </c>
      <c r="C197" s="77" t="s">
        <v>22</v>
      </c>
      <c r="D197" s="83" t="s">
        <v>1032</v>
      </c>
      <c r="E197" s="78">
        <v>30</v>
      </c>
      <c r="F197" s="79" t="s">
        <v>24</v>
      </c>
      <c r="G197" s="79" t="s">
        <v>1033</v>
      </c>
      <c r="H197" s="79">
        <v>6</v>
      </c>
      <c r="I197" s="79">
        <v>0</v>
      </c>
      <c r="J197" s="79">
        <v>2</v>
      </c>
      <c r="K197" s="79">
        <v>3</v>
      </c>
      <c r="L197" s="79">
        <v>1</v>
      </c>
      <c r="M197" s="79" t="s">
        <v>1029</v>
      </c>
      <c r="N197" s="79">
        <v>0</v>
      </c>
      <c r="O197" s="82"/>
      <c r="P197" s="79">
        <f>((I197/H197)*E197)</f>
        <v>0</v>
      </c>
      <c r="Q197" s="79">
        <f>((I197+J197)/H197)*E197</f>
        <v>10</v>
      </c>
      <c r="R197" s="79">
        <f>((I197+J197+K197)/H197)*E197</f>
        <v>25</v>
      </c>
      <c r="S197" s="79">
        <f>((I197+J197+K197+L197)/H197)*E197</f>
        <v>30</v>
      </c>
      <c r="T197" s="79">
        <f>+(N197/H197)*E197</f>
        <v>0</v>
      </c>
      <c r="U197" s="79"/>
      <c r="V197" s="79"/>
      <c r="W197" s="79"/>
      <c r="X197" s="80">
        <f t="shared" ref="X197:X211" si="65">T197/S197</f>
        <v>0</v>
      </c>
      <c r="Y197" s="76" t="s">
        <v>94</v>
      </c>
      <c r="Z197" s="76" t="s">
        <v>94</v>
      </c>
      <c r="AA197" s="76" t="s">
        <v>94</v>
      </c>
      <c r="AB197" s="76" t="s">
        <v>94</v>
      </c>
    </row>
    <row r="198" spans="1:28" ht="81.75" customHeight="1" thickBot="1">
      <c r="A198" s="86" t="s">
        <v>1310</v>
      </c>
      <c r="B198" s="76" t="s">
        <v>1026</v>
      </c>
      <c r="C198" s="77" t="s">
        <v>22</v>
      </c>
      <c r="D198" s="83" t="s">
        <v>1034</v>
      </c>
      <c r="E198" s="78">
        <v>30</v>
      </c>
      <c r="F198" s="79" t="s">
        <v>24</v>
      </c>
      <c r="G198" s="79" t="s">
        <v>1033</v>
      </c>
      <c r="H198" s="79">
        <v>10</v>
      </c>
      <c r="I198" s="79">
        <v>0</v>
      </c>
      <c r="J198" s="79">
        <v>4</v>
      </c>
      <c r="K198" s="79">
        <v>4</v>
      </c>
      <c r="L198" s="79">
        <v>2</v>
      </c>
      <c r="M198" s="79" t="s">
        <v>1029</v>
      </c>
      <c r="N198" s="79">
        <v>0</v>
      </c>
      <c r="O198" s="82"/>
      <c r="P198" s="79">
        <f>((I198/H198)*E198)</f>
        <v>0</v>
      </c>
      <c r="Q198" s="79">
        <f>((I198+J198)/H198)*E198</f>
        <v>12</v>
      </c>
      <c r="R198" s="79">
        <f>((I198+J198+K198)/H198)*E198</f>
        <v>24</v>
      </c>
      <c r="S198" s="79">
        <f>((I198+J198+K198+L198)/H198)*E198</f>
        <v>30</v>
      </c>
      <c r="T198" s="79">
        <f>+(N198/H198)*E198</f>
        <v>0</v>
      </c>
      <c r="U198" s="79"/>
      <c r="V198" s="79"/>
      <c r="W198" s="79"/>
      <c r="X198" s="80">
        <f t="shared" si="65"/>
        <v>0</v>
      </c>
      <c r="Y198" s="76" t="s">
        <v>94</v>
      </c>
      <c r="Z198" s="76" t="s">
        <v>94</v>
      </c>
      <c r="AA198" s="76" t="s">
        <v>94</v>
      </c>
      <c r="AB198" s="76" t="s">
        <v>94</v>
      </c>
    </row>
    <row r="199" spans="1:28" ht="81.75" customHeight="1" thickBot="1">
      <c r="A199" s="86" t="s">
        <v>1310</v>
      </c>
      <c r="B199" s="76" t="s">
        <v>1035</v>
      </c>
      <c r="C199" s="77" t="s">
        <v>22</v>
      </c>
      <c r="D199" s="83" t="s">
        <v>1036</v>
      </c>
      <c r="E199" s="78">
        <v>20</v>
      </c>
      <c r="F199" s="79" t="s">
        <v>58</v>
      </c>
      <c r="G199" s="79" t="s">
        <v>1037</v>
      </c>
      <c r="H199" s="79">
        <v>1</v>
      </c>
      <c r="I199" s="79">
        <v>1</v>
      </c>
      <c r="J199" s="79">
        <v>1</v>
      </c>
      <c r="K199" s="79">
        <v>1</v>
      </c>
      <c r="L199" s="79">
        <v>1</v>
      </c>
      <c r="M199" s="79" t="s">
        <v>1038</v>
      </c>
      <c r="N199" s="79">
        <v>9</v>
      </c>
      <c r="O199" s="82">
        <v>9</v>
      </c>
      <c r="P199" s="79">
        <f t="shared" ref="P199:P211" si="66">0.25*E199</f>
        <v>5</v>
      </c>
      <c r="Q199" s="79">
        <f t="shared" ref="Q199:Q211" si="67">0.5*E199</f>
        <v>10</v>
      </c>
      <c r="R199" s="79">
        <f t="shared" ref="R199:R211" si="68">0.75*E199</f>
        <v>15</v>
      </c>
      <c r="S199" s="79">
        <f t="shared" ref="S199:S211" si="69">1*E199</f>
        <v>20</v>
      </c>
      <c r="T199" s="79">
        <f t="shared" ref="T199:T211" si="70">(((N199/O199)*E199)*0.25)</f>
        <v>5</v>
      </c>
      <c r="U199" s="79"/>
      <c r="V199" s="79"/>
      <c r="W199" s="79"/>
      <c r="X199" s="80">
        <f t="shared" si="65"/>
        <v>0.25</v>
      </c>
      <c r="Y199" s="76" t="s">
        <v>1039</v>
      </c>
      <c r="Z199" s="76" t="s">
        <v>1040</v>
      </c>
      <c r="AA199" s="76" t="s">
        <v>94</v>
      </c>
      <c r="AB199" s="76" t="s">
        <v>94</v>
      </c>
    </row>
    <row r="200" spans="1:28" ht="81.75" customHeight="1" thickBot="1">
      <c r="A200" s="86" t="s">
        <v>1310</v>
      </c>
      <c r="B200" s="76" t="s">
        <v>1035</v>
      </c>
      <c r="C200" s="77" t="s">
        <v>22</v>
      </c>
      <c r="D200" s="83" t="s">
        <v>1041</v>
      </c>
      <c r="E200" s="78">
        <v>20</v>
      </c>
      <c r="F200" s="79" t="s">
        <v>58</v>
      </c>
      <c r="G200" s="79" t="s">
        <v>405</v>
      </c>
      <c r="H200" s="79">
        <v>1</v>
      </c>
      <c r="I200" s="79">
        <v>1</v>
      </c>
      <c r="J200" s="79">
        <v>1</v>
      </c>
      <c r="K200" s="79">
        <v>1</v>
      </c>
      <c r="L200" s="79">
        <v>1</v>
      </c>
      <c r="M200" s="79" t="s">
        <v>1038</v>
      </c>
      <c r="N200" s="79">
        <v>75</v>
      </c>
      <c r="O200" s="82">
        <v>75</v>
      </c>
      <c r="P200" s="79">
        <f t="shared" si="66"/>
        <v>5</v>
      </c>
      <c r="Q200" s="79">
        <f t="shared" si="67"/>
        <v>10</v>
      </c>
      <c r="R200" s="79">
        <f t="shared" si="68"/>
        <v>15</v>
      </c>
      <c r="S200" s="79">
        <f t="shared" si="69"/>
        <v>20</v>
      </c>
      <c r="T200" s="79">
        <f t="shared" si="70"/>
        <v>5</v>
      </c>
      <c r="U200" s="79"/>
      <c r="V200" s="79"/>
      <c r="W200" s="79"/>
      <c r="X200" s="80">
        <f t="shared" si="65"/>
        <v>0.25</v>
      </c>
      <c r="Y200" s="76" t="s">
        <v>1042</v>
      </c>
      <c r="Z200" s="76" t="s">
        <v>1043</v>
      </c>
      <c r="AA200" s="76" t="s">
        <v>94</v>
      </c>
      <c r="AB200" s="76" t="s">
        <v>94</v>
      </c>
    </row>
    <row r="201" spans="1:28" ht="81.75" customHeight="1" thickBot="1">
      <c r="A201" s="86" t="s">
        <v>1310</v>
      </c>
      <c r="B201" s="76" t="s">
        <v>1035</v>
      </c>
      <c r="C201" s="77" t="s">
        <v>22</v>
      </c>
      <c r="D201" s="83" t="s">
        <v>1044</v>
      </c>
      <c r="E201" s="78">
        <v>10</v>
      </c>
      <c r="F201" s="79" t="s">
        <v>58</v>
      </c>
      <c r="G201" s="79" t="s">
        <v>1045</v>
      </c>
      <c r="H201" s="79">
        <v>1</v>
      </c>
      <c r="I201" s="79">
        <v>1</v>
      </c>
      <c r="J201" s="79">
        <v>1</v>
      </c>
      <c r="K201" s="79">
        <v>1</v>
      </c>
      <c r="L201" s="79">
        <v>1</v>
      </c>
      <c r="M201" s="79" t="s">
        <v>1038</v>
      </c>
      <c r="N201" s="79">
        <v>10</v>
      </c>
      <c r="O201" s="82">
        <v>10</v>
      </c>
      <c r="P201" s="79">
        <f t="shared" si="66"/>
        <v>2.5</v>
      </c>
      <c r="Q201" s="79">
        <f t="shared" si="67"/>
        <v>5</v>
      </c>
      <c r="R201" s="79">
        <f t="shared" si="68"/>
        <v>7.5</v>
      </c>
      <c r="S201" s="79">
        <f t="shared" si="69"/>
        <v>10</v>
      </c>
      <c r="T201" s="79">
        <f t="shared" si="70"/>
        <v>2.5</v>
      </c>
      <c r="U201" s="79"/>
      <c r="V201" s="79"/>
      <c r="W201" s="79"/>
      <c r="X201" s="80">
        <f t="shared" si="65"/>
        <v>0.25</v>
      </c>
      <c r="Y201" s="76" t="s">
        <v>1046</v>
      </c>
      <c r="Z201" s="76" t="s">
        <v>1047</v>
      </c>
      <c r="AA201" s="76" t="s">
        <v>94</v>
      </c>
      <c r="AB201" s="76" t="s">
        <v>94</v>
      </c>
    </row>
    <row r="202" spans="1:28" ht="81.75" customHeight="1" thickBot="1">
      <c r="A202" s="86" t="s">
        <v>1310</v>
      </c>
      <c r="B202" s="76" t="s">
        <v>1035</v>
      </c>
      <c r="C202" s="77" t="s">
        <v>22</v>
      </c>
      <c r="D202" s="83" t="s">
        <v>1048</v>
      </c>
      <c r="E202" s="78">
        <v>10</v>
      </c>
      <c r="F202" s="79" t="s">
        <v>58</v>
      </c>
      <c r="G202" s="79" t="s">
        <v>1049</v>
      </c>
      <c r="H202" s="79">
        <v>1</v>
      </c>
      <c r="I202" s="79">
        <v>1</v>
      </c>
      <c r="J202" s="79">
        <v>1</v>
      </c>
      <c r="K202" s="79">
        <v>1</v>
      </c>
      <c r="L202" s="79">
        <v>1</v>
      </c>
      <c r="M202" s="79" t="s">
        <v>1038</v>
      </c>
      <c r="N202" s="79">
        <v>407</v>
      </c>
      <c r="O202" s="82">
        <v>407</v>
      </c>
      <c r="P202" s="79">
        <f t="shared" si="66"/>
        <v>2.5</v>
      </c>
      <c r="Q202" s="79">
        <f t="shared" si="67"/>
        <v>5</v>
      </c>
      <c r="R202" s="79">
        <f t="shared" si="68"/>
        <v>7.5</v>
      </c>
      <c r="S202" s="79">
        <f t="shared" si="69"/>
        <v>10</v>
      </c>
      <c r="T202" s="79">
        <f t="shared" si="70"/>
        <v>2.5</v>
      </c>
      <c r="U202" s="79"/>
      <c r="V202" s="79"/>
      <c r="W202" s="79"/>
      <c r="X202" s="80">
        <f t="shared" si="65"/>
        <v>0.25</v>
      </c>
      <c r="Y202" s="76" t="s">
        <v>1042</v>
      </c>
      <c r="Z202" s="76" t="s">
        <v>1050</v>
      </c>
      <c r="AA202" s="76" t="s">
        <v>94</v>
      </c>
      <c r="AB202" s="76" t="s">
        <v>94</v>
      </c>
    </row>
    <row r="203" spans="1:28" ht="81.75" customHeight="1" thickBot="1">
      <c r="A203" s="86" t="s">
        <v>1310</v>
      </c>
      <c r="B203" s="76" t="s">
        <v>1035</v>
      </c>
      <c r="C203" s="77" t="s">
        <v>22</v>
      </c>
      <c r="D203" s="83" t="s">
        <v>1051</v>
      </c>
      <c r="E203" s="78">
        <v>20</v>
      </c>
      <c r="F203" s="79" t="s">
        <v>58</v>
      </c>
      <c r="G203" s="79" t="s">
        <v>151</v>
      </c>
      <c r="H203" s="79">
        <v>1</v>
      </c>
      <c r="I203" s="79">
        <v>1</v>
      </c>
      <c r="J203" s="79">
        <v>1</v>
      </c>
      <c r="K203" s="79">
        <v>1</v>
      </c>
      <c r="L203" s="79">
        <v>1</v>
      </c>
      <c r="M203" s="79" t="s">
        <v>1038</v>
      </c>
      <c r="N203" s="79">
        <v>23</v>
      </c>
      <c r="O203" s="82">
        <v>23</v>
      </c>
      <c r="P203" s="79">
        <f t="shared" si="66"/>
        <v>5</v>
      </c>
      <c r="Q203" s="79">
        <f t="shared" si="67"/>
        <v>10</v>
      </c>
      <c r="R203" s="79">
        <f t="shared" si="68"/>
        <v>15</v>
      </c>
      <c r="S203" s="79">
        <f t="shared" si="69"/>
        <v>20</v>
      </c>
      <c r="T203" s="79">
        <f t="shared" si="70"/>
        <v>5</v>
      </c>
      <c r="U203" s="79"/>
      <c r="V203" s="79"/>
      <c r="W203" s="79"/>
      <c r="X203" s="80">
        <f t="shared" si="65"/>
        <v>0.25</v>
      </c>
      <c r="Y203" s="76" t="s">
        <v>1042</v>
      </c>
      <c r="Z203" s="76" t="s">
        <v>1052</v>
      </c>
      <c r="AA203" s="76" t="s">
        <v>94</v>
      </c>
      <c r="AB203" s="76" t="s">
        <v>94</v>
      </c>
    </row>
    <row r="204" spans="1:28" ht="81.75" customHeight="1" thickBot="1">
      <c r="A204" s="86" t="s">
        <v>1310</v>
      </c>
      <c r="B204" s="76" t="s">
        <v>1035</v>
      </c>
      <c r="C204" s="77" t="s">
        <v>22</v>
      </c>
      <c r="D204" s="83" t="s">
        <v>1053</v>
      </c>
      <c r="E204" s="78">
        <v>10</v>
      </c>
      <c r="F204" s="79" t="s">
        <v>58</v>
      </c>
      <c r="G204" s="79" t="s">
        <v>389</v>
      </c>
      <c r="H204" s="79">
        <v>1</v>
      </c>
      <c r="I204" s="79">
        <v>1</v>
      </c>
      <c r="J204" s="79">
        <v>1</v>
      </c>
      <c r="K204" s="79">
        <v>1</v>
      </c>
      <c r="L204" s="79">
        <v>1</v>
      </c>
      <c r="M204" s="79" t="s">
        <v>1038</v>
      </c>
      <c r="N204" s="79">
        <v>18</v>
      </c>
      <c r="O204" s="82">
        <v>18</v>
      </c>
      <c r="P204" s="79">
        <f t="shared" si="66"/>
        <v>2.5</v>
      </c>
      <c r="Q204" s="79">
        <f t="shared" si="67"/>
        <v>5</v>
      </c>
      <c r="R204" s="79">
        <f t="shared" si="68"/>
        <v>7.5</v>
      </c>
      <c r="S204" s="79">
        <f t="shared" si="69"/>
        <v>10</v>
      </c>
      <c r="T204" s="79">
        <f t="shared" si="70"/>
        <v>2.5</v>
      </c>
      <c r="U204" s="79"/>
      <c r="V204" s="79"/>
      <c r="W204" s="79"/>
      <c r="X204" s="80">
        <f t="shared" si="65"/>
        <v>0.25</v>
      </c>
      <c r="Y204" s="76" t="s">
        <v>1042</v>
      </c>
      <c r="Z204" s="76" t="s">
        <v>1054</v>
      </c>
      <c r="AA204" s="76" t="s">
        <v>94</v>
      </c>
      <c r="AB204" s="76" t="s">
        <v>94</v>
      </c>
    </row>
    <row r="205" spans="1:28" ht="81.75" customHeight="1" thickBot="1">
      <c r="A205" s="86" t="s">
        <v>1310</v>
      </c>
      <c r="B205" s="76" t="s">
        <v>1035</v>
      </c>
      <c r="C205" s="77" t="s">
        <v>22</v>
      </c>
      <c r="D205" s="83" t="s">
        <v>1055</v>
      </c>
      <c r="E205" s="78">
        <v>10</v>
      </c>
      <c r="F205" s="79" t="s">
        <v>58</v>
      </c>
      <c r="G205" s="79" t="s">
        <v>1056</v>
      </c>
      <c r="H205" s="79">
        <v>1</v>
      </c>
      <c r="I205" s="79">
        <v>1</v>
      </c>
      <c r="J205" s="79">
        <v>1</v>
      </c>
      <c r="K205" s="79">
        <v>1</v>
      </c>
      <c r="L205" s="79">
        <v>1</v>
      </c>
      <c r="M205" s="79" t="s">
        <v>1038</v>
      </c>
      <c r="N205" s="79">
        <v>85</v>
      </c>
      <c r="O205" s="82">
        <v>85</v>
      </c>
      <c r="P205" s="79">
        <f t="shared" si="66"/>
        <v>2.5</v>
      </c>
      <c r="Q205" s="79">
        <f t="shared" si="67"/>
        <v>5</v>
      </c>
      <c r="R205" s="79">
        <f t="shared" si="68"/>
        <v>7.5</v>
      </c>
      <c r="S205" s="79">
        <f t="shared" si="69"/>
        <v>10</v>
      </c>
      <c r="T205" s="79">
        <f t="shared" si="70"/>
        <v>2.5</v>
      </c>
      <c r="U205" s="79"/>
      <c r="V205" s="79"/>
      <c r="W205" s="79"/>
      <c r="X205" s="80">
        <f t="shared" si="65"/>
        <v>0.25</v>
      </c>
      <c r="Y205" s="76" t="s">
        <v>1042</v>
      </c>
      <c r="Z205" s="76" t="s">
        <v>1057</v>
      </c>
      <c r="AA205" s="76" t="s">
        <v>94</v>
      </c>
      <c r="AB205" s="76" t="s">
        <v>94</v>
      </c>
    </row>
    <row r="206" spans="1:28" ht="81.75" customHeight="1" thickBot="1">
      <c r="A206" s="86" t="s">
        <v>1310</v>
      </c>
      <c r="B206" s="76" t="s">
        <v>1058</v>
      </c>
      <c r="C206" s="77" t="s">
        <v>22</v>
      </c>
      <c r="D206" s="83" t="s">
        <v>1059</v>
      </c>
      <c r="E206" s="78">
        <v>25</v>
      </c>
      <c r="F206" s="79" t="s">
        <v>58</v>
      </c>
      <c r="G206" s="79" t="s">
        <v>1060</v>
      </c>
      <c r="H206" s="79">
        <v>1</v>
      </c>
      <c r="I206" s="79">
        <v>1</v>
      </c>
      <c r="J206" s="79">
        <v>1</v>
      </c>
      <c r="K206" s="79">
        <v>1</v>
      </c>
      <c r="L206" s="79">
        <v>1</v>
      </c>
      <c r="M206" s="79" t="s">
        <v>1061</v>
      </c>
      <c r="N206" s="79">
        <v>1933</v>
      </c>
      <c r="O206" s="82">
        <v>1933</v>
      </c>
      <c r="P206" s="79">
        <f t="shared" si="66"/>
        <v>6.25</v>
      </c>
      <c r="Q206" s="79">
        <f t="shared" si="67"/>
        <v>12.5</v>
      </c>
      <c r="R206" s="79">
        <f t="shared" si="68"/>
        <v>18.75</v>
      </c>
      <c r="S206" s="79">
        <f t="shared" si="69"/>
        <v>25</v>
      </c>
      <c r="T206" s="79">
        <f t="shared" si="70"/>
        <v>6.25</v>
      </c>
      <c r="U206" s="79"/>
      <c r="V206" s="79"/>
      <c r="W206" s="79"/>
      <c r="X206" s="80">
        <f t="shared" si="65"/>
        <v>0.25</v>
      </c>
      <c r="Y206" s="76" t="s">
        <v>1062</v>
      </c>
      <c r="Z206" s="76" t="s">
        <v>1063</v>
      </c>
      <c r="AA206" s="76" t="s">
        <v>94</v>
      </c>
      <c r="AB206" s="76" t="s">
        <v>94</v>
      </c>
    </row>
    <row r="207" spans="1:28" ht="81.75" customHeight="1" thickBot="1">
      <c r="A207" s="86" t="s">
        <v>1310</v>
      </c>
      <c r="B207" s="76" t="s">
        <v>1058</v>
      </c>
      <c r="C207" s="77" t="s">
        <v>22</v>
      </c>
      <c r="D207" s="83" t="s">
        <v>1064</v>
      </c>
      <c r="E207" s="78">
        <v>15</v>
      </c>
      <c r="F207" s="79" t="s">
        <v>58</v>
      </c>
      <c r="G207" s="79" t="s">
        <v>1065</v>
      </c>
      <c r="H207" s="79">
        <v>1</v>
      </c>
      <c r="I207" s="79">
        <v>1</v>
      </c>
      <c r="J207" s="79">
        <v>1</v>
      </c>
      <c r="K207" s="79">
        <v>1</v>
      </c>
      <c r="L207" s="79">
        <v>1</v>
      </c>
      <c r="M207" s="79" t="s">
        <v>1061</v>
      </c>
      <c r="N207" s="79">
        <v>420</v>
      </c>
      <c r="O207" s="82">
        <v>420</v>
      </c>
      <c r="P207" s="79">
        <f t="shared" si="66"/>
        <v>3.75</v>
      </c>
      <c r="Q207" s="79">
        <f t="shared" si="67"/>
        <v>7.5</v>
      </c>
      <c r="R207" s="79">
        <f t="shared" si="68"/>
        <v>11.25</v>
      </c>
      <c r="S207" s="79">
        <f t="shared" si="69"/>
        <v>15</v>
      </c>
      <c r="T207" s="79">
        <f t="shared" si="70"/>
        <v>3.75</v>
      </c>
      <c r="U207" s="79"/>
      <c r="V207" s="79"/>
      <c r="W207" s="79"/>
      <c r="X207" s="80">
        <f t="shared" si="65"/>
        <v>0.25</v>
      </c>
      <c r="Y207" s="76" t="s">
        <v>1066</v>
      </c>
      <c r="Z207" s="76" t="s">
        <v>1067</v>
      </c>
      <c r="AA207" s="76" t="s">
        <v>94</v>
      </c>
      <c r="AB207" s="76" t="s">
        <v>94</v>
      </c>
    </row>
    <row r="208" spans="1:28" ht="81.75" customHeight="1" thickBot="1">
      <c r="A208" s="86" t="s">
        <v>1310</v>
      </c>
      <c r="B208" s="76" t="s">
        <v>1058</v>
      </c>
      <c r="C208" s="77" t="s">
        <v>22</v>
      </c>
      <c r="D208" s="83" t="s">
        <v>1068</v>
      </c>
      <c r="E208" s="78">
        <v>15</v>
      </c>
      <c r="F208" s="79" t="s">
        <v>58</v>
      </c>
      <c r="G208" s="79" t="s">
        <v>1069</v>
      </c>
      <c r="H208" s="79">
        <v>1</v>
      </c>
      <c r="I208" s="79">
        <v>1</v>
      </c>
      <c r="J208" s="79">
        <v>1</v>
      </c>
      <c r="K208" s="79">
        <v>1</v>
      </c>
      <c r="L208" s="79">
        <v>1</v>
      </c>
      <c r="M208" s="79" t="s">
        <v>1061</v>
      </c>
      <c r="N208" s="79">
        <v>75</v>
      </c>
      <c r="O208" s="82">
        <v>75</v>
      </c>
      <c r="P208" s="79">
        <f t="shared" si="66"/>
        <v>3.75</v>
      </c>
      <c r="Q208" s="79">
        <f t="shared" si="67"/>
        <v>7.5</v>
      </c>
      <c r="R208" s="79">
        <f t="shared" si="68"/>
        <v>11.25</v>
      </c>
      <c r="S208" s="79">
        <f t="shared" si="69"/>
        <v>15</v>
      </c>
      <c r="T208" s="79">
        <f t="shared" si="70"/>
        <v>3.75</v>
      </c>
      <c r="U208" s="79"/>
      <c r="V208" s="79"/>
      <c r="W208" s="79"/>
      <c r="X208" s="80">
        <f t="shared" si="65"/>
        <v>0.25</v>
      </c>
      <c r="Y208" s="76" t="s">
        <v>1070</v>
      </c>
      <c r="Z208" s="76" t="s">
        <v>1071</v>
      </c>
      <c r="AA208" s="76" t="s">
        <v>94</v>
      </c>
      <c r="AB208" s="76" t="s">
        <v>94</v>
      </c>
    </row>
    <row r="209" spans="1:28" ht="81.75" customHeight="1" thickBot="1">
      <c r="A209" s="86" t="s">
        <v>1310</v>
      </c>
      <c r="B209" s="76" t="s">
        <v>1058</v>
      </c>
      <c r="C209" s="77" t="s">
        <v>22</v>
      </c>
      <c r="D209" s="83" t="s">
        <v>1072</v>
      </c>
      <c r="E209" s="78">
        <v>10</v>
      </c>
      <c r="F209" s="79" t="s">
        <v>58</v>
      </c>
      <c r="G209" s="79" t="s">
        <v>1073</v>
      </c>
      <c r="H209" s="79">
        <v>1</v>
      </c>
      <c r="I209" s="79">
        <v>1</v>
      </c>
      <c r="J209" s="79">
        <v>1</v>
      </c>
      <c r="K209" s="79">
        <v>1</v>
      </c>
      <c r="L209" s="79">
        <v>1</v>
      </c>
      <c r="M209" s="79" t="s">
        <v>1061</v>
      </c>
      <c r="N209" s="79">
        <v>682</v>
      </c>
      <c r="O209" s="82">
        <v>682</v>
      </c>
      <c r="P209" s="79">
        <f t="shared" si="66"/>
        <v>2.5</v>
      </c>
      <c r="Q209" s="79">
        <f t="shared" si="67"/>
        <v>5</v>
      </c>
      <c r="R209" s="79">
        <f t="shared" si="68"/>
        <v>7.5</v>
      </c>
      <c r="S209" s="79">
        <f t="shared" si="69"/>
        <v>10</v>
      </c>
      <c r="T209" s="79">
        <f t="shared" si="70"/>
        <v>2.5</v>
      </c>
      <c r="U209" s="79"/>
      <c r="V209" s="79"/>
      <c r="W209" s="79"/>
      <c r="X209" s="80">
        <f t="shared" si="65"/>
        <v>0.25</v>
      </c>
      <c r="Y209" s="76" t="s">
        <v>1074</v>
      </c>
      <c r="Z209" s="76" t="s">
        <v>1075</v>
      </c>
      <c r="AA209" s="76" t="s">
        <v>94</v>
      </c>
      <c r="AB209" s="76" t="s">
        <v>94</v>
      </c>
    </row>
    <row r="210" spans="1:28" ht="81.75" customHeight="1" thickBot="1">
      <c r="A210" s="86" t="s">
        <v>1310</v>
      </c>
      <c r="B210" s="76" t="s">
        <v>1058</v>
      </c>
      <c r="C210" s="77" t="s">
        <v>22</v>
      </c>
      <c r="D210" s="83" t="s">
        <v>1076</v>
      </c>
      <c r="E210" s="78">
        <v>20</v>
      </c>
      <c r="F210" s="79" t="s">
        <v>58</v>
      </c>
      <c r="G210" s="79" t="s">
        <v>389</v>
      </c>
      <c r="H210" s="79">
        <v>1</v>
      </c>
      <c r="I210" s="79">
        <v>1</v>
      </c>
      <c r="J210" s="79">
        <v>1</v>
      </c>
      <c r="K210" s="79">
        <v>1</v>
      </c>
      <c r="L210" s="79">
        <v>1</v>
      </c>
      <c r="M210" s="79" t="s">
        <v>1061</v>
      </c>
      <c r="N210" s="79">
        <v>3</v>
      </c>
      <c r="O210" s="82">
        <v>3</v>
      </c>
      <c r="P210" s="79">
        <f t="shared" si="66"/>
        <v>5</v>
      </c>
      <c r="Q210" s="79">
        <f t="shared" si="67"/>
        <v>10</v>
      </c>
      <c r="R210" s="79">
        <f t="shared" si="68"/>
        <v>15</v>
      </c>
      <c r="S210" s="79">
        <f t="shared" si="69"/>
        <v>20</v>
      </c>
      <c r="T210" s="79">
        <f t="shared" si="70"/>
        <v>5</v>
      </c>
      <c r="U210" s="79"/>
      <c r="V210" s="79"/>
      <c r="W210" s="79"/>
      <c r="X210" s="80">
        <f t="shared" si="65"/>
        <v>0.25</v>
      </c>
      <c r="Y210" s="76" t="s">
        <v>1077</v>
      </c>
      <c r="Z210" s="76" t="s">
        <v>1078</v>
      </c>
      <c r="AA210" s="76" t="s">
        <v>94</v>
      </c>
      <c r="AB210" s="76" t="s">
        <v>94</v>
      </c>
    </row>
    <row r="211" spans="1:28" ht="81.75" customHeight="1" thickBot="1">
      <c r="A211" s="86" t="s">
        <v>1310</v>
      </c>
      <c r="B211" s="76" t="s">
        <v>1058</v>
      </c>
      <c r="C211" s="77" t="s">
        <v>22</v>
      </c>
      <c r="D211" s="83" t="s">
        <v>1079</v>
      </c>
      <c r="E211" s="78">
        <v>15</v>
      </c>
      <c r="F211" s="79" t="s">
        <v>58</v>
      </c>
      <c r="G211" s="79" t="s">
        <v>1080</v>
      </c>
      <c r="H211" s="79">
        <v>1</v>
      </c>
      <c r="I211" s="79">
        <v>1</v>
      </c>
      <c r="J211" s="79">
        <v>1</v>
      </c>
      <c r="K211" s="79">
        <v>1</v>
      </c>
      <c r="L211" s="79">
        <v>1</v>
      </c>
      <c r="M211" s="79" t="s">
        <v>1061</v>
      </c>
      <c r="N211" s="79">
        <v>11</v>
      </c>
      <c r="O211" s="82">
        <v>11</v>
      </c>
      <c r="P211" s="79">
        <f t="shared" si="66"/>
        <v>3.75</v>
      </c>
      <c r="Q211" s="79">
        <f t="shared" si="67"/>
        <v>7.5</v>
      </c>
      <c r="R211" s="79">
        <f t="shared" si="68"/>
        <v>11.25</v>
      </c>
      <c r="S211" s="79">
        <f t="shared" si="69"/>
        <v>15</v>
      </c>
      <c r="T211" s="79">
        <f t="shared" si="70"/>
        <v>3.75</v>
      </c>
      <c r="U211" s="79"/>
      <c r="V211" s="79"/>
      <c r="W211" s="79"/>
      <c r="X211" s="80">
        <f t="shared" si="65"/>
        <v>0.25</v>
      </c>
      <c r="Y211" s="76" t="s">
        <v>1081</v>
      </c>
      <c r="Z211" s="76" t="s">
        <v>1082</v>
      </c>
      <c r="AA211" s="76" t="s">
        <v>94</v>
      </c>
      <c r="AB211" s="76" t="s">
        <v>94</v>
      </c>
    </row>
    <row r="212" spans="1:28" ht="81.75" customHeight="1" thickBot="1">
      <c r="A212" s="86" t="s">
        <v>1310</v>
      </c>
      <c r="B212" s="76" t="s">
        <v>1083</v>
      </c>
      <c r="C212" s="77" t="s">
        <v>1084</v>
      </c>
      <c r="D212" s="83" t="s">
        <v>1085</v>
      </c>
      <c r="E212" s="78">
        <v>12</v>
      </c>
      <c r="F212" s="79" t="s">
        <v>24</v>
      </c>
      <c r="G212" s="79" t="s">
        <v>25</v>
      </c>
      <c r="H212" s="79">
        <v>12</v>
      </c>
      <c r="I212" s="79">
        <v>3</v>
      </c>
      <c r="J212" s="79">
        <v>3</v>
      </c>
      <c r="K212" s="79">
        <v>3</v>
      </c>
      <c r="L212" s="79">
        <v>3</v>
      </c>
      <c r="M212" s="79" t="s">
        <v>1086</v>
      </c>
      <c r="N212" s="79">
        <v>3</v>
      </c>
      <c r="O212" s="82"/>
      <c r="P212" s="79">
        <f>((I212/H212)*E212)</f>
        <v>3</v>
      </c>
      <c r="Q212" s="79">
        <f>((I212+J212)/H212)*E212</f>
        <v>6</v>
      </c>
      <c r="R212" s="79">
        <f>((I212+J212+K212)/H212)*E212</f>
        <v>9</v>
      </c>
      <c r="S212" s="79">
        <f>((I212+J212+K212+L212)/H212)*E212</f>
        <v>12</v>
      </c>
      <c r="T212" s="79">
        <f>+(N212/H212)*E212</f>
        <v>3</v>
      </c>
      <c r="U212" s="79"/>
      <c r="V212" s="79"/>
      <c r="W212" s="79"/>
      <c r="X212" s="80">
        <f t="shared" ref="X212:X215" si="71">T212/S212</f>
        <v>0.25</v>
      </c>
      <c r="Y212" s="76" t="s">
        <v>1087</v>
      </c>
      <c r="Z212" s="76" t="s">
        <v>1088</v>
      </c>
      <c r="AA212" s="76" t="s">
        <v>94</v>
      </c>
      <c r="AB212" s="76" t="s">
        <v>94</v>
      </c>
    </row>
    <row r="213" spans="1:28" ht="81.75" customHeight="1" thickBot="1">
      <c r="A213" s="86" t="s">
        <v>1310</v>
      </c>
      <c r="B213" s="76" t="s">
        <v>1083</v>
      </c>
      <c r="C213" s="77" t="s">
        <v>1084</v>
      </c>
      <c r="D213" s="83" t="s">
        <v>1089</v>
      </c>
      <c r="E213" s="78">
        <v>15</v>
      </c>
      <c r="F213" s="79" t="s">
        <v>24</v>
      </c>
      <c r="G213" s="79" t="s">
        <v>1090</v>
      </c>
      <c r="H213" s="79">
        <v>4</v>
      </c>
      <c r="I213" s="79">
        <v>1</v>
      </c>
      <c r="J213" s="79">
        <v>1</v>
      </c>
      <c r="K213" s="79">
        <v>1</v>
      </c>
      <c r="L213" s="79">
        <v>1</v>
      </c>
      <c r="M213" s="79" t="s">
        <v>1091</v>
      </c>
      <c r="N213" s="79">
        <v>1</v>
      </c>
      <c r="O213" s="82"/>
      <c r="P213" s="79">
        <f>((I213/H213)*E213)</f>
        <v>3.75</v>
      </c>
      <c r="Q213" s="79">
        <f>((I213+J213)/H213)*E213</f>
        <v>7.5</v>
      </c>
      <c r="R213" s="79">
        <f>((I213+J213+K213)/H213)*E213</f>
        <v>11.25</v>
      </c>
      <c r="S213" s="79">
        <f>((I213+J213+K213+L213)/H213)*E213</f>
        <v>15</v>
      </c>
      <c r="T213" s="79">
        <f>+(N213/H213)*E213</f>
        <v>3.75</v>
      </c>
      <c r="U213" s="79"/>
      <c r="V213" s="79"/>
      <c r="W213" s="79"/>
      <c r="X213" s="80">
        <f t="shared" si="71"/>
        <v>0.25</v>
      </c>
      <c r="Y213" s="76" t="s">
        <v>1092</v>
      </c>
      <c r="Z213" s="76" t="s">
        <v>1093</v>
      </c>
      <c r="AA213" s="76" t="s">
        <v>94</v>
      </c>
      <c r="AB213" s="76" t="s">
        <v>94</v>
      </c>
    </row>
    <row r="214" spans="1:28" ht="81.75" customHeight="1" thickBot="1">
      <c r="A214" s="86" t="s">
        <v>1310</v>
      </c>
      <c r="B214" s="76" t="s">
        <v>1083</v>
      </c>
      <c r="C214" s="77" t="s">
        <v>1084</v>
      </c>
      <c r="D214" s="83" t="s">
        <v>1094</v>
      </c>
      <c r="E214" s="78">
        <v>15</v>
      </c>
      <c r="F214" s="79" t="s">
        <v>24</v>
      </c>
      <c r="G214" s="79" t="s">
        <v>1090</v>
      </c>
      <c r="H214" s="79">
        <v>4</v>
      </c>
      <c r="I214" s="79">
        <v>1</v>
      </c>
      <c r="J214" s="79">
        <v>1</v>
      </c>
      <c r="K214" s="79">
        <v>1</v>
      </c>
      <c r="L214" s="79">
        <v>1</v>
      </c>
      <c r="M214" s="79" t="s">
        <v>1095</v>
      </c>
      <c r="N214" s="79">
        <v>1</v>
      </c>
      <c r="O214" s="82"/>
      <c r="P214" s="79">
        <f>((I214/H214)*E214)</f>
        <v>3.75</v>
      </c>
      <c r="Q214" s="79">
        <f>((I214+J214)/H214)*E214</f>
        <v>7.5</v>
      </c>
      <c r="R214" s="79">
        <f>((I214+J214+K214)/H214)*E214</f>
        <v>11.25</v>
      </c>
      <c r="S214" s="79">
        <f>((I214+J214+K214+L214)/H214)*E214</f>
        <v>15</v>
      </c>
      <c r="T214" s="79">
        <f>+(N214/H214)*E214</f>
        <v>3.75</v>
      </c>
      <c r="U214" s="79"/>
      <c r="V214" s="79"/>
      <c r="W214" s="79"/>
      <c r="X214" s="80">
        <f t="shared" si="71"/>
        <v>0.25</v>
      </c>
      <c r="Y214" s="76" t="s">
        <v>1096</v>
      </c>
      <c r="Z214" s="76" t="s">
        <v>1097</v>
      </c>
      <c r="AA214" s="76" t="s">
        <v>94</v>
      </c>
      <c r="AB214" s="76" t="s">
        <v>94</v>
      </c>
    </row>
    <row r="215" spans="1:28" ht="81.75" customHeight="1" thickBot="1">
      <c r="A215" s="86" t="s">
        <v>1310</v>
      </c>
      <c r="B215" s="76" t="s">
        <v>1083</v>
      </c>
      <c r="C215" s="77" t="s">
        <v>1084</v>
      </c>
      <c r="D215" s="83" t="s">
        <v>1098</v>
      </c>
      <c r="E215" s="78">
        <v>12</v>
      </c>
      <c r="F215" s="79" t="s">
        <v>24</v>
      </c>
      <c r="G215" s="79" t="s">
        <v>1090</v>
      </c>
      <c r="H215" s="79">
        <v>4</v>
      </c>
      <c r="I215" s="79">
        <v>1</v>
      </c>
      <c r="J215" s="79">
        <v>1</v>
      </c>
      <c r="K215" s="79">
        <v>1</v>
      </c>
      <c r="L215" s="79">
        <v>1</v>
      </c>
      <c r="M215" s="79" t="s">
        <v>1099</v>
      </c>
      <c r="N215" s="79">
        <v>1</v>
      </c>
      <c r="O215" s="82"/>
      <c r="P215" s="79">
        <f>((I215/H215)*E215)</f>
        <v>3</v>
      </c>
      <c r="Q215" s="79">
        <f>((I215+J215)/H215)*E215</f>
        <v>6</v>
      </c>
      <c r="R215" s="79">
        <f>((I215+J215+K215)/H215)*E215</f>
        <v>9</v>
      </c>
      <c r="S215" s="79">
        <f>((I215+J215+K215+L215)/H215)*E215</f>
        <v>12</v>
      </c>
      <c r="T215" s="79">
        <f>+(N215/H215)*E215</f>
        <v>3</v>
      </c>
      <c r="U215" s="79"/>
      <c r="V215" s="79"/>
      <c r="W215" s="79"/>
      <c r="X215" s="80">
        <f t="shared" si="71"/>
        <v>0.25</v>
      </c>
      <c r="Y215" s="76" t="s">
        <v>1100</v>
      </c>
      <c r="Z215" s="76" t="s">
        <v>1101</v>
      </c>
      <c r="AA215" s="76" t="s">
        <v>94</v>
      </c>
      <c r="AB215" s="76" t="s">
        <v>94</v>
      </c>
    </row>
    <row r="216" spans="1:28" ht="81.75" customHeight="1" thickBot="1">
      <c r="A216" s="86" t="s">
        <v>1310</v>
      </c>
      <c r="B216" s="76" t="s">
        <v>1083</v>
      </c>
      <c r="C216" s="77" t="s">
        <v>1084</v>
      </c>
      <c r="D216" s="83" t="s">
        <v>1102</v>
      </c>
      <c r="E216" s="78">
        <v>3</v>
      </c>
      <c r="F216" s="79" t="s">
        <v>58</v>
      </c>
      <c r="G216" s="79" t="s">
        <v>1103</v>
      </c>
      <c r="H216" s="79">
        <v>1</v>
      </c>
      <c r="I216" s="79">
        <v>1</v>
      </c>
      <c r="J216" s="79">
        <v>1</v>
      </c>
      <c r="K216" s="79">
        <v>1</v>
      </c>
      <c r="L216" s="79">
        <v>1</v>
      </c>
      <c r="M216" s="79" t="s">
        <v>1104</v>
      </c>
      <c r="N216" s="88">
        <v>1</v>
      </c>
      <c r="O216" s="88">
        <v>1</v>
      </c>
      <c r="P216" s="79">
        <f>0.25*E216</f>
        <v>0.75</v>
      </c>
      <c r="Q216" s="79">
        <f>0.5*E216</f>
        <v>1.5</v>
      </c>
      <c r="R216" s="79">
        <f>0.75*E216</f>
        <v>2.25</v>
      </c>
      <c r="S216" s="79">
        <f>1*E216</f>
        <v>3</v>
      </c>
      <c r="T216" s="79">
        <f>(((N216/O216)*E216)*0.25)</f>
        <v>0.75</v>
      </c>
      <c r="U216" s="79"/>
      <c r="V216" s="79"/>
      <c r="W216" s="79"/>
      <c r="X216" s="80">
        <f>T216/S216</f>
        <v>0.25</v>
      </c>
      <c r="Y216" s="76" t="s">
        <v>94</v>
      </c>
      <c r="Z216" s="76" t="s">
        <v>1105</v>
      </c>
      <c r="AA216" s="76" t="s">
        <v>94</v>
      </c>
      <c r="AB216" s="76" t="s">
        <v>94</v>
      </c>
    </row>
    <row r="217" spans="1:28" ht="81.75" customHeight="1" thickBot="1">
      <c r="A217" s="86" t="s">
        <v>1310</v>
      </c>
      <c r="B217" s="76" t="s">
        <v>1083</v>
      </c>
      <c r="C217" s="77" t="s">
        <v>1084</v>
      </c>
      <c r="D217" s="83" t="s">
        <v>1106</v>
      </c>
      <c r="E217" s="78">
        <v>12</v>
      </c>
      <c r="F217" s="79" t="s">
        <v>24</v>
      </c>
      <c r="G217" s="79" t="s">
        <v>1107</v>
      </c>
      <c r="H217" s="79">
        <v>4</v>
      </c>
      <c r="I217" s="79">
        <v>1</v>
      </c>
      <c r="J217" s="79">
        <v>1</v>
      </c>
      <c r="K217" s="79">
        <v>1</v>
      </c>
      <c r="L217" s="79">
        <v>1</v>
      </c>
      <c r="M217" s="79" t="s">
        <v>1108</v>
      </c>
      <c r="N217" s="79">
        <v>1</v>
      </c>
      <c r="O217" s="82"/>
      <c r="P217" s="79">
        <f>((I217/H217)*E217)</f>
        <v>3</v>
      </c>
      <c r="Q217" s="79">
        <f>((I217+J217)/H217)*E217</f>
        <v>6</v>
      </c>
      <c r="R217" s="79">
        <f>((I217+J217+K217)/H217)*E217</f>
        <v>9</v>
      </c>
      <c r="S217" s="79">
        <f>((I217+J217+K217+L217)/H217)*E217</f>
        <v>12</v>
      </c>
      <c r="T217" s="79">
        <f>+(N217/H217)*E217</f>
        <v>3</v>
      </c>
      <c r="U217" s="79"/>
      <c r="V217" s="79"/>
      <c r="W217" s="79"/>
      <c r="X217" s="80">
        <f t="shared" ref="X217:X221" si="72">T217/S217</f>
        <v>0.25</v>
      </c>
      <c r="Y217" s="76" t="s">
        <v>1109</v>
      </c>
      <c r="Z217" s="76" t="s">
        <v>1110</v>
      </c>
      <c r="AA217" s="76" t="s">
        <v>94</v>
      </c>
      <c r="AB217" s="76" t="s">
        <v>94</v>
      </c>
    </row>
    <row r="218" spans="1:28" ht="81.75" customHeight="1" thickBot="1">
      <c r="A218" s="86" t="s">
        <v>1310</v>
      </c>
      <c r="B218" s="76" t="s">
        <v>1083</v>
      </c>
      <c r="C218" s="77" t="s">
        <v>1084</v>
      </c>
      <c r="D218" s="83" t="s">
        <v>1111</v>
      </c>
      <c r="E218" s="78">
        <v>10</v>
      </c>
      <c r="F218" s="79" t="s">
        <v>24</v>
      </c>
      <c r="G218" s="79" t="s">
        <v>1112</v>
      </c>
      <c r="H218" s="79">
        <v>4</v>
      </c>
      <c r="I218" s="79">
        <v>1</v>
      </c>
      <c r="J218" s="79">
        <v>1</v>
      </c>
      <c r="K218" s="79">
        <v>1</v>
      </c>
      <c r="L218" s="79">
        <v>1</v>
      </c>
      <c r="M218" s="79" t="s">
        <v>1113</v>
      </c>
      <c r="N218" s="79">
        <v>1</v>
      </c>
      <c r="O218" s="82"/>
      <c r="P218" s="79">
        <f>((I218/H218)*E218)</f>
        <v>2.5</v>
      </c>
      <c r="Q218" s="79">
        <f>((I218+J218)/H218)*E218</f>
        <v>5</v>
      </c>
      <c r="R218" s="79">
        <f>((I218+J218+K218)/H218)*E218</f>
        <v>7.5</v>
      </c>
      <c r="S218" s="79">
        <f>((I218+J218+K218+L218)/H218)*E218</f>
        <v>10</v>
      </c>
      <c r="T218" s="79">
        <f>+(N218/H218)*E218</f>
        <v>2.5</v>
      </c>
      <c r="U218" s="79"/>
      <c r="V218" s="79"/>
      <c r="W218" s="79"/>
      <c r="X218" s="80">
        <f t="shared" si="72"/>
        <v>0.25</v>
      </c>
      <c r="Y218" s="76" t="s">
        <v>1114</v>
      </c>
      <c r="Z218" s="76" t="s">
        <v>1115</v>
      </c>
      <c r="AA218" s="76" t="s">
        <v>94</v>
      </c>
      <c r="AB218" s="76" t="s">
        <v>94</v>
      </c>
    </row>
    <row r="219" spans="1:28" ht="81.75" customHeight="1" thickBot="1">
      <c r="A219" s="86" t="s">
        <v>1310</v>
      </c>
      <c r="B219" s="76" t="s">
        <v>1083</v>
      </c>
      <c r="C219" s="77" t="s">
        <v>1084</v>
      </c>
      <c r="D219" s="83" t="s">
        <v>1116</v>
      </c>
      <c r="E219" s="78">
        <v>10</v>
      </c>
      <c r="F219" s="79" t="s">
        <v>24</v>
      </c>
      <c r="G219" s="79" t="s">
        <v>183</v>
      </c>
      <c r="H219" s="79">
        <v>4</v>
      </c>
      <c r="I219" s="79">
        <v>1</v>
      </c>
      <c r="J219" s="79">
        <v>1</v>
      </c>
      <c r="K219" s="79">
        <v>1</v>
      </c>
      <c r="L219" s="79">
        <v>1</v>
      </c>
      <c r="M219" s="79" t="s">
        <v>1117</v>
      </c>
      <c r="N219" s="79">
        <v>1</v>
      </c>
      <c r="O219" s="82"/>
      <c r="P219" s="79">
        <f>((I219/H219)*E219)</f>
        <v>2.5</v>
      </c>
      <c r="Q219" s="79">
        <f>((I219+J219)/H219)*E219</f>
        <v>5</v>
      </c>
      <c r="R219" s="79">
        <f>((I219+J219+K219)/H219)*E219</f>
        <v>7.5</v>
      </c>
      <c r="S219" s="79">
        <f>((I219+J219+K219+L219)/H219)*E219</f>
        <v>10</v>
      </c>
      <c r="T219" s="79">
        <f>+(N219/H219)*E219</f>
        <v>2.5</v>
      </c>
      <c r="U219" s="79"/>
      <c r="V219" s="79"/>
      <c r="W219" s="79"/>
      <c r="X219" s="80">
        <f t="shared" si="72"/>
        <v>0.25</v>
      </c>
      <c r="Y219" s="76" t="s">
        <v>1118</v>
      </c>
      <c r="Z219" s="76" t="s">
        <v>1119</v>
      </c>
      <c r="AA219" s="76" t="s">
        <v>94</v>
      </c>
      <c r="AB219" s="76" t="s">
        <v>94</v>
      </c>
    </row>
    <row r="220" spans="1:28" ht="81.75" customHeight="1" thickBot="1">
      <c r="A220" s="86" t="s">
        <v>1310</v>
      </c>
      <c r="B220" s="76" t="s">
        <v>1083</v>
      </c>
      <c r="C220" s="77" t="s">
        <v>1084</v>
      </c>
      <c r="D220" s="83" t="s">
        <v>1120</v>
      </c>
      <c r="E220" s="78">
        <v>11</v>
      </c>
      <c r="F220" s="79" t="s">
        <v>24</v>
      </c>
      <c r="G220" s="79" t="s">
        <v>1090</v>
      </c>
      <c r="H220" s="79">
        <v>4</v>
      </c>
      <c r="I220" s="79">
        <v>1</v>
      </c>
      <c r="J220" s="79">
        <v>1</v>
      </c>
      <c r="K220" s="79">
        <v>1</v>
      </c>
      <c r="L220" s="79">
        <v>1</v>
      </c>
      <c r="M220" s="79" t="s">
        <v>1121</v>
      </c>
      <c r="N220" s="79">
        <v>1</v>
      </c>
      <c r="O220" s="82"/>
      <c r="P220" s="79">
        <f>((I220/H220)*E220)</f>
        <v>2.75</v>
      </c>
      <c r="Q220" s="79">
        <f>((I220+J220)/H220)*E220</f>
        <v>5.5</v>
      </c>
      <c r="R220" s="79">
        <f>((I220+J220+K220)/H220)*E220</f>
        <v>8.25</v>
      </c>
      <c r="S220" s="79">
        <f>((I220+J220+K220+L220)/H220)*E220</f>
        <v>11</v>
      </c>
      <c r="T220" s="79">
        <f>+(N220/H220)*E220</f>
        <v>2.75</v>
      </c>
      <c r="U220" s="79"/>
      <c r="V220" s="79"/>
      <c r="W220" s="79"/>
      <c r="X220" s="80">
        <f t="shared" si="72"/>
        <v>0.25</v>
      </c>
      <c r="Y220" s="76" t="s">
        <v>1122</v>
      </c>
      <c r="Z220" s="76" t="s">
        <v>1123</v>
      </c>
      <c r="AA220" s="76" t="s">
        <v>94</v>
      </c>
      <c r="AB220" s="76" t="s">
        <v>94</v>
      </c>
    </row>
    <row r="221" spans="1:28" ht="81.75" customHeight="1" thickBot="1">
      <c r="A221" s="86" t="s">
        <v>1310</v>
      </c>
      <c r="B221" s="76" t="s">
        <v>1124</v>
      </c>
      <c r="C221" s="77" t="s">
        <v>22</v>
      </c>
      <c r="D221" s="83" t="s">
        <v>1125</v>
      </c>
      <c r="E221" s="78">
        <v>35</v>
      </c>
      <c r="F221" s="79" t="s">
        <v>24</v>
      </c>
      <c r="G221" s="79" t="s">
        <v>25</v>
      </c>
      <c r="H221" s="79">
        <v>12</v>
      </c>
      <c r="I221" s="79">
        <v>3</v>
      </c>
      <c r="J221" s="79">
        <v>3</v>
      </c>
      <c r="K221" s="79">
        <v>3</v>
      </c>
      <c r="L221" s="79">
        <v>3</v>
      </c>
      <c r="M221" s="79" t="s">
        <v>1126</v>
      </c>
      <c r="N221" s="79">
        <v>3</v>
      </c>
      <c r="O221" s="82"/>
      <c r="P221" s="79">
        <f>((I221/H221)*E221)</f>
        <v>8.75</v>
      </c>
      <c r="Q221" s="79">
        <f>((I221+J221)/H221)*E221</f>
        <v>17.5</v>
      </c>
      <c r="R221" s="79">
        <f>((I221+J221+K221)/H221)*E221</f>
        <v>26.25</v>
      </c>
      <c r="S221" s="79">
        <f>((I221+J221+K221+L221)/H221)*E221</f>
        <v>35</v>
      </c>
      <c r="T221" s="79">
        <f>+(N221/H221)*E221</f>
        <v>8.75</v>
      </c>
      <c r="U221" s="79"/>
      <c r="V221" s="79"/>
      <c r="W221" s="79"/>
      <c r="X221" s="80">
        <f t="shared" si="72"/>
        <v>0.25</v>
      </c>
      <c r="Y221" s="76" t="s">
        <v>1127</v>
      </c>
      <c r="Z221" s="76" t="s">
        <v>1128</v>
      </c>
      <c r="AA221" s="76" t="s">
        <v>1129</v>
      </c>
      <c r="AB221" s="76" t="s">
        <v>1130</v>
      </c>
    </row>
    <row r="222" spans="1:28" ht="81.75" customHeight="1" thickBot="1">
      <c r="A222" s="86" t="s">
        <v>1310</v>
      </c>
      <c r="B222" s="76" t="s">
        <v>1124</v>
      </c>
      <c r="C222" s="77" t="s">
        <v>22</v>
      </c>
      <c r="D222" s="83" t="s">
        <v>1131</v>
      </c>
      <c r="E222" s="78">
        <v>35</v>
      </c>
      <c r="F222" s="79" t="s">
        <v>58</v>
      </c>
      <c r="G222" s="79" t="s">
        <v>25</v>
      </c>
      <c r="H222" s="79">
        <v>1</v>
      </c>
      <c r="I222" s="79">
        <v>1</v>
      </c>
      <c r="J222" s="79">
        <v>1</v>
      </c>
      <c r="K222" s="79">
        <v>1</v>
      </c>
      <c r="L222" s="79">
        <v>1</v>
      </c>
      <c r="M222" s="79" t="s">
        <v>1132</v>
      </c>
      <c r="N222" s="79">
        <v>1</v>
      </c>
      <c r="O222" s="82">
        <v>1</v>
      </c>
      <c r="P222" s="79">
        <f>0.25*E222</f>
        <v>8.75</v>
      </c>
      <c r="Q222" s="79">
        <f>0.5*E222</f>
        <v>17.5</v>
      </c>
      <c r="R222" s="79">
        <f>0.75*E222</f>
        <v>26.25</v>
      </c>
      <c r="S222" s="79">
        <f>1*E222</f>
        <v>35</v>
      </c>
      <c r="T222" s="79">
        <f>(((N222/O222)*E222)*0.25)</f>
        <v>8.75</v>
      </c>
      <c r="U222" s="79"/>
      <c r="V222" s="79"/>
      <c r="W222" s="79"/>
      <c r="X222" s="80">
        <f>T222/S222</f>
        <v>0.25</v>
      </c>
      <c r="Y222" s="76" t="s">
        <v>1133</v>
      </c>
      <c r="Z222" s="76" t="s">
        <v>1134</v>
      </c>
      <c r="AA222" s="76" t="s">
        <v>1135</v>
      </c>
      <c r="AB222" s="76" t="s">
        <v>1136</v>
      </c>
    </row>
    <row r="223" spans="1:28" ht="81.75" customHeight="1" thickBot="1">
      <c r="A223" s="86" t="s">
        <v>1310</v>
      </c>
      <c r="B223" s="76" t="s">
        <v>1124</v>
      </c>
      <c r="C223" s="77" t="s">
        <v>22</v>
      </c>
      <c r="D223" s="83" t="s">
        <v>1137</v>
      </c>
      <c r="E223" s="78">
        <v>30</v>
      </c>
      <c r="F223" s="79" t="s">
        <v>24</v>
      </c>
      <c r="G223" s="79" t="s">
        <v>25</v>
      </c>
      <c r="H223" s="79">
        <v>4</v>
      </c>
      <c r="I223" s="79">
        <v>1</v>
      </c>
      <c r="J223" s="79">
        <v>1</v>
      </c>
      <c r="K223" s="79">
        <v>1</v>
      </c>
      <c r="L223" s="79">
        <v>1</v>
      </c>
      <c r="M223" s="79" t="s">
        <v>1138</v>
      </c>
      <c r="N223" s="79">
        <v>1</v>
      </c>
      <c r="O223" s="82"/>
      <c r="P223" s="79">
        <f>((I223/H223)*E223)</f>
        <v>7.5</v>
      </c>
      <c r="Q223" s="79">
        <f>((I223+J223)/H223)*E223</f>
        <v>15</v>
      </c>
      <c r="R223" s="79">
        <f>((I223+J223+K223)/H223)*E223</f>
        <v>22.5</v>
      </c>
      <c r="S223" s="79">
        <f>((I223+J223+K223+L223)/H223)*E223</f>
        <v>30</v>
      </c>
      <c r="T223" s="79">
        <f>+(N223/H223)*E223</f>
        <v>7.5</v>
      </c>
      <c r="U223" s="79"/>
      <c r="V223" s="79"/>
      <c r="W223" s="79"/>
      <c r="X223" s="80">
        <f>T223/S223</f>
        <v>0.25</v>
      </c>
      <c r="Y223" s="76" t="s">
        <v>1139</v>
      </c>
      <c r="Z223" s="76" t="s">
        <v>1140</v>
      </c>
      <c r="AA223" s="76" t="s">
        <v>1141</v>
      </c>
      <c r="AB223" s="76" t="s">
        <v>1142</v>
      </c>
    </row>
    <row r="224" spans="1:28" ht="81.75" customHeight="1" thickBot="1">
      <c r="A224" s="86" t="s">
        <v>1310</v>
      </c>
      <c r="B224" s="76" t="s">
        <v>1143</v>
      </c>
      <c r="C224" s="77" t="s">
        <v>1144</v>
      </c>
      <c r="D224" s="83" t="s">
        <v>1145</v>
      </c>
      <c r="E224" s="78">
        <v>15</v>
      </c>
      <c r="F224" s="79" t="s">
        <v>58</v>
      </c>
      <c r="G224" s="79" t="s">
        <v>336</v>
      </c>
      <c r="H224" s="79">
        <v>1</v>
      </c>
      <c r="I224" s="79">
        <v>1</v>
      </c>
      <c r="J224" s="79">
        <v>1</v>
      </c>
      <c r="K224" s="79">
        <v>1</v>
      </c>
      <c r="L224" s="79">
        <v>1</v>
      </c>
      <c r="M224" s="79" t="s">
        <v>1146</v>
      </c>
      <c r="N224" s="88">
        <v>46476</v>
      </c>
      <c r="O224" s="88">
        <v>46476</v>
      </c>
      <c r="P224" s="79">
        <f>0.25*E224</f>
        <v>3.75</v>
      </c>
      <c r="Q224" s="79">
        <f>0.5*E224</f>
        <v>7.5</v>
      </c>
      <c r="R224" s="79">
        <f>0.75*E224</f>
        <v>11.25</v>
      </c>
      <c r="S224" s="79">
        <f>1*E224</f>
        <v>15</v>
      </c>
      <c r="T224" s="79">
        <f>(((N224/O224)*E224)*0.25)</f>
        <v>3.75</v>
      </c>
      <c r="U224" s="79"/>
      <c r="V224" s="79"/>
      <c r="W224" s="79"/>
      <c r="X224" s="80">
        <f>T224/S224</f>
        <v>0.25</v>
      </c>
      <c r="Y224" s="76" t="s">
        <v>1147</v>
      </c>
      <c r="Z224" s="76" t="s">
        <v>1148</v>
      </c>
      <c r="AA224" s="76" t="s">
        <v>1149</v>
      </c>
      <c r="AB224" s="76" t="s">
        <v>1150</v>
      </c>
    </row>
    <row r="225" spans="1:28" ht="81.75" customHeight="1" thickBot="1">
      <c r="A225" s="86" t="s">
        <v>1310</v>
      </c>
      <c r="B225" s="76" t="s">
        <v>1143</v>
      </c>
      <c r="C225" s="77" t="s">
        <v>1144</v>
      </c>
      <c r="D225" s="83" t="s">
        <v>1151</v>
      </c>
      <c r="E225" s="78">
        <v>15</v>
      </c>
      <c r="F225" s="79" t="s">
        <v>24</v>
      </c>
      <c r="G225" s="79" t="s">
        <v>25</v>
      </c>
      <c r="H225" s="79">
        <v>12</v>
      </c>
      <c r="I225" s="79">
        <v>3</v>
      </c>
      <c r="J225" s="79">
        <v>3</v>
      </c>
      <c r="K225" s="79">
        <v>3</v>
      </c>
      <c r="L225" s="79">
        <v>3</v>
      </c>
      <c r="M225" s="79" t="s">
        <v>1152</v>
      </c>
      <c r="N225" s="82">
        <v>3</v>
      </c>
      <c r="O225" s="82"/>
      <c r="P225" s="79">
        <f>((I225/H225)*E225)</f>
        <v>3.75</v>
      </c>
      <c r="Q225" s="79">
        <f>((I225+J225)/H225)*E225</f>
        <v>7.5</v>
      </c>
      <c r="R225" s="79">
        <f>((I225+J225+K225)/H225)*E225</f>
        <v>11.25</v>
      </c>
      <c r="S225" s="79">
        <f>((I225+J225+K225+L225)/H225)*E225</f>
        <v>15</v>
      </c>
      <c r="T225" s="79">
        <f>+(N225/H225)*E225</f>
        <v>3.75</v>
      </c>
      <c r="U225" s="79"/>
      <c r="V225" s="79"/>
      <c r="W225" s="79"/>
      <c r="X225" s="80">
        <f t="shared" ref="X225:X228" si="73">T225/S225</f>
        <v>0.25</v>
      </c>
      <c r="Y225" s="76" t="s">
        <v>1153</v>
      </c>
      <c r="Z225" s="76" t="s">
        <v>1154</v>
      </c>
      <c r="AA225" s="76" t="s">
        <v>1155</v>
      </c>
      <c r="AB225" s="76" t="s">
        <v>1156</v>
      </c>
    </row>
    <row r="226" spans="1:28" ht="81.75" customHeight="1" thickBot="1">
      <c r="A226" s="86" t="s">
        <v>1310</v>
      </c>
      <c r="B226" s="76" t="s">
        <v>1143</v>
      </c>
      <c r="C226" s="77" t="s">
        <v>1144</v>
      </c>
      <c r="D226" s="83" t="s">
        <v>1157</v>
      </c>
      <c r="E226" s="78">
        <v>15</v>
      </c>
      <c r="F226" s="79" t="s">
        <v>24</v>
      </c>
      <c r="G226" s="79" t="s">
        <v>25</v>
      </c>
      <c r="H226" s="79">
        <v>12</v>
      </c>
      <c r="I226" s="79">
        <v>3</v>
      </c>
      <c r="J226" s="79">
        <v>3</v>
      </c>
      <c r="K226" s="79">
        <v>3</v>
      </c>
      <c r="L226" s="79">
        <v>3</v>
      </c>
      <c r="M226" s="79" t="s">
        <v>1158</v>
      </c>
      <c r="N226" s="82">
        <v>3</v>
      </c>
      <c r="O226" s="82"/>
      <c r="P226" s="79">
        <f>((I226/H226)*E226)</f>
        <v>3.75</v>
      </c>
      <c r="Q226" s="79">
        <f>((I226+J226)/H226)*E226</f>
        <v>7.5</v>
      </c>
      <c r="R226" s="79">
        <f>((I226+J226+K226)/H226)*E226</f>
        <v>11.25</v>
      </c>
      <c r="S226" s="79">
        <f>((I226+J226+K226+L226)/H226)*E226</f>
        <v>15</v>
      </c>
      <c r="T226" s="79">
        <f>+(N226/H226)*E226</f>
        <v>3.75</v>
      </c>
      <c r="U226" s="79"/>
      <c r="V226" s="79"/>
      <c r="W226" s="79"/>
      <c r="X226" s="80">
        <f t="shared" si="73"/>
        <v>0.25</v>
      </c>
      <c r="Y226" s="76" t="s">
        <v>1159</v>
      </c>
      <c r="Z226" s="76" t="s">
        <v>1160</v>
      </c>
      <c r="AA226" s="76" t="s">
        <v>1161</v>
      </c>
      <c r="AB226" s="76" t="s">
        <v>1162</v>
      </c>
    </row>
    <row r="227" spans="1:28" ht="81.75" customHeight="1" thickBot="1">
      <c r="A227" s="86" t="s">
        <v>1310</v>
      </c>
      <c r="B227" s="76" t="s">
        <v>1143</v>
      </c>
      <c r="C227" s="77" t="s">
        <v>1144</v>
      </c>
      <c r="D227" s="83" t="s">
        <v>1163</v>
      </c>
      <c r="E227" s="78">
        <v>15</v>
      </c>
      <c r="F227" s="79" t="s">
        <v>58</v>
      </c>
      <c r="G227" s="79" t="s">
        <v>219</v>
      </c>
      <c r="H227" s="79">
        <v>1</v>
      </c>
      <c r="I227" s="79">
        <v>1</v>
      </c>
      <c r="J227" s="79">
        <v>1</v>
      </c>
      <c r="K227" s="79">
        <v>1</v>
      </c>
      <c r="L227" s="79">
        <v>1</v>
      </c>
      <c r="M227" s="79" t="s">
        <v>1164</v>
      </c>
      <c r="N227" s="88">
        <v>41</v>
      </c>
      <c r="O227" s="88">
        <v>41</v>
      </c>
      <c r="P227" s="79">
        <f>0.25*E227</f>
        <v>3.75</v>
      </c>
      <c r="Q227" s="79">
        <f>0.5*E227</f>
        <v>7.5</v>
      </c>
      <c r="R227" s="79">
        <f>0.75*E227</f>
        <v>11.25</v>
      </c>
      <c r="S227" s="79">
        <f>1*E227</f>
        <v>15</v>
      </c>
      <c r="T227" s="79">
        <f>(((N227/O227)*E227)*0.25)</f>
        <v>3.75</v>
      </c>
      <c r="U227" s="79"/>
      <c r="V227" s="79"/>
      <c r="W227" s="79"/>
      <c r="X227" s="80">
        <f t="shared" si="73"/>
        <v>0.25</v>
      </c>
      <c r="Y227" s="76" t="s">
        <v>1165</v>
      </c>
      <c r="Z227" s="76" t="s">
        <v>1166</v>
      </c>
      <c r="AA227" s="76" t="s">
        <v>1167</v>
      </c>
      <c r="AB227" s="76" t="s">
        <v>1168</v>
      </c>
    </row>
    <row r="228" spans="1:28" ht="81.75" customHeight="1" thickBot="1">
      <c r="A228" s="86" t="s">
        <v>1310</v>
      </c>
      <c r="B228" s="76" t="s">
        <v>1143</v>
      </c>
      <c r="C228" s="77" t="s">
        <v>1144</v>
      </c>
      <c r="D228" s="83" t="s">
        <v>1169</v>
      </c>
      <c r="E228" s="78">
        <v>15</v>
      </c>
      <c r="F228" s="79" t="s">
        <v>58</v>
      </c>
      <c r="G228" s="79" t="s">
        <v>219</v>
      </c>
      <c r="H228" s="79">
        <v>1</v>
      </c>
      <c r="I228" s="79">
        <v>1</v>
      </c>
      <c r="J228" s="79">
        <v>1</v>
      </c>
      <c r="K228" s="79">
        <v>1</v>
      </c>
      <c r="L228" s="79">
        <v>1</v>
      </c>
      <c r="M228" s="79" t="s">
        <v>1170</v>
      </c>
      <c r="N228" s="88">
        <v>1820</v>
      </c>
      <c r="O228" s="88">
        <v>1820</v>
      </c>
      <c r="P228" s="79">
        <f>0.25*E228</f>
        <v>3.75</v>
      </c>
      <c r="Q228" s="79">
        <f>0.5*E228</f>
        <v>7.5</v>
      </c>
      <c r="R228" s="79">
        <f>0.75*E228</f>
        <v>11.25</v>
      </c>
      <c r="S228" s="79">
        <f>1*E228</f>
        <v>15</v>
      </c>
      <c r="T228" s="79">
        <f>(((N228/O228)*E228)*0.25)</f>
        <v>3.75</v>
      </c>
      <c r="U228" s="79"/>
      <c r="V228" s="79"/>
      <c r="W228" s="79"/>
      <c r="X228" s="80">
        <f t="shared" si="73"/>
        <v>0.25</v>
      </c>
      <c r="Y228" s="76" t="s">
        <v>1171</v>
      </c>
      <c r="Z228" s="76" t="s">
        <v>1172</v>
      </c>
      <c r="AA228" s="76" t="s">
        <v>1173</v>
      </c>
      <c r="AB228" s="76" t="s">
        <v>1174</v>
      </c>
    </row>
    <row r="229" spans="1:28" ht="81.75" customHeight="1" thickBot="1">
      <c r="A229" s="86" t="s">
        <v>1310</v>
      </c>
      <c r="B229" s="76" t="s">
        <v>1143</v>
      </c>
      <c r="C229" s="77" t="s">
        <v>1144</v>
      </c>
      <c r="D229" s="83" t="s">
        <v>1175</v>
      </c>
      <c r="E229" s="78">
        <v>10</v>
      </c>
      <c r="F229" s="79" t="s">
        <v>24</v>
      </c>
      <c r="G229" s="79" t="s">
        <v>25</v>
      </c>
      <c r="H229" s="79">
        <v>4</v>
      </c>
      <c r="I229" s="79">
        <v>1</v>
      </c>
      <c r="J229" s="79">
        <v>1</v>
      </c>
      <c r="K229" s="79">
        <v>1</v>
      </c>
      <c r="L229" s="79">
        <v>1</v>
      </c>
      <c r="M229" s="79" t="s">
        <v>1158</v>
      </c>
      <c r="N229" s="82">
        <v>1</v>
      </c>
      <c r="O229" s="82"/>
      <c r="P229" s="79">
        <f>((I229/H229)*E229)</f>
        <v>2.5</v>
      </c>
      <c r="Q229" s="79">
        <f>((I229+J229)/H229)*E229</f>
        <v>5</v>
      </c>
      <c r="R229" s="79">
        <f>((I229+J229+K229)/H229)*E229</f>
        <v>7.5</v>
      </c>
      <c r="S229" s="79">
        <f>((I229+J229+K229+L229)/H229)*E229</f>
        <v>10</v>
      </c>
      <c r="T229" s="79">
        <f>+(N229/H229)*E229</f>
        <v>2.5</v>
      </c>
      <c r="U229" s="79"/>
      <c r="V229" s="79"/>
      <c r="W229" s="79"/>
      <c r="X229" s="80">
        <f>T229/S229</f>
        <v>0.25</v>
      </c>
      <c r="Y229" s="76" t="s">
        <v>1176</v>
      </c>
      <c r="Z229" s="76" t="s">
        <v>1177</v>
      </c>
      <c r="AA229" s="76" t="s">
        <v>1178</v>
      </c>
      <c r="AB229" s="76" t="s">
        <v>1179</v>
      </c>
    </row>
    <row r="230" spans="1:28" ht="81.75" customHeight="1" thickBot="1">
      <c r="A230" s="86" t="s">
        <v>1310</v>
      </c>
      <c r="B230" s="76" t="s">
        <v>1143</v>
      </c>
      <c r="C230" s="77" t="s">
        <v>1144</v>
      </c>
      <c r="D230" s="83" t="s">
        <v>1180</v>
      </c>
      <c r="E230" s="78">
        <v>5</v>
      </c>
      <c r="F230" s="79" t="s">
        <v>58</v>
      </c>
      <c r="G230" s="79" t="s">
        <v>219</v>
      </c>
      <c r="H230" s="79">
        <v>1</v>
      </c>
      <c r="I230" s="79">
        <v>1</v>
      </c>
      <c r="J230" s="79">
        <v>1</v>
      </c>
      <c r="K230" s="79">
        <v>1</v>
      </c>
      <c r="L230" s="79">
        <v>1</v>
      </c>
      <c r="M230" s="79" t="s">
        <v>1158</v>
      </c>
      <c r="N230" s="88">
        <v>4</v>
      </c>
      <c r="O230" s="88">
        <v>4</v>
      </c>
      <c r="P230" s="79">
        <f>0.25*E230</f>
        <v>1.25</v>
      </c>
      <c r="Q230" s="79">
        <f>0.5*E230</f>
        <v>2.5</v>
      </c>
      <c r="R230" s="79">
        <f>0.75*E230</f>
        <v>3.75</v>
      </c>
      <c r="S230" s="79">
        <f>1*E230</f>
        <v>5</v>
      </c>
      <c r="T230" s="79">
        <f>(((N230/O230)*E230)*0.25)</f>
        <v>1.25</v>
      </c>
      <c r="U230" s="79"/>
      <c r="V230" s="79"/>
      <c r="W230" s="79"/>
      <c r="X230" s="80">
        <f t="shared" ref="X230:X232" si="74">T230/S230</f>
        <v>0.25</v>
      </c>
      <c r="Y230" s="76" t="s">
        <v>1181</v>
      </c>
      <c r="Z230" s="76" t="s">
        <v>1182</v>
      </c>
      <c r="AA230" s="76" t="s">
        <v>1183</v>
      </c>
      <c r="AB230" s="76" t="s">
        <v>1184</v>
      </c>
    </row>
    <row r="231" spans="1:28" ht="81.75" customHeight="1" thickBot="1">
      <c r="A231" s="86" t="s">
        <v>1310</v>
      </c>
      <c r="B231" s="76" t="s">
        <v>1143</v>
      </c>
      <c r="C231" s="77" t="s">
        <v>1144</v>
      </c>
      <c r="D231" s="83" t="s">
        <v>1185</v>
      </c>
      <c r="E231" s="78">
        <v>10</v>
      </c>
      <c r="F231" s="79" t="s">
        <v>58</v>
      </c>
      <c r="G231" s="79" t="s">
        <v>336</v>
      </c>
      <c r="H231" s="79">
        <v>1</v>
      </c>
      <c r="I231" s="79">
        <v>1</v>
      </c>
      <c r="J231" s="79">
        <v>1</v>
      </c>
      <c r="K231" s="79">
        <v>1</v>
      </c>
      <c r="L231" s="79">
        <v>1</v>
      </c>
      <c r="M231" s="79" t="s">
        <v>1186</v>
      </c>
      <c r="N231" s="88">
        <v>81</v>
      </c>
      <c r="O231" s="88">
        <v>81</v>
      </c>
      <c r="P231" s="79">
        <f>0.25*E231</f>
        <v>2.5</v>
      </c>
      <c r="Q231" s="79">
        <f>0.5*E231</f>
        <v>5</v>
      </c>
      <c r="R231" s="79">
        <f>0.75*E231</f>
        <v>7.5</v>
      </c>
      <c r="S231" s="79">
        <f>1*E231</f>
        <v>10</v>
      </c>
      <c r="T231" s="79">
        <f>(((N231/O231)*E231)*0.25)</f>
        <v>2.5</v>
      </c>
      <c r="U231" s="79"/>
      <c r="V231" s="79"/>
      <c r="W231" s="79"/>
      <c r="X231" s="80">
        <f t="shared" si="74"/>
        <v>0.25</v>
      </c>
      <c r="Y231" s="76" t="s">
        <v>1187</v>
      </c>
      <c r="Z231" s="76" t="s">
        <v>1188</v>
      </c>
      <c r="AA231" s="76" t="s">
        <v>1189</v>
      </c>
      <c r="AB231" s="76" t="s">
        <v>1190</v>
      </c>
    </row>
    <row r="232" spans="1:28" ht="81.75" customHeight="1" thickBot="1">
      <c r="A232" s="86" t="s">
        <v>1310</v>
      </c>
      <c r="B232" s="76" t="s">
        <v>1191</v>
      </c>
      <c r="C232" s="77" t="s">
        <v>22</v>
      </c>
      <c r="D232" s="83" t="s">
        <v>1192</v>
      </c>
      <c r="E232" s="78">
        <v>20</v>
      </c>
      <c r="F232" s="79" t="s">
        <v>58</v>
      </c>
      <c r="G232" s="79" t="s">
        <v>183</v>
      </c>
      <c r="H232" s="79">
        <v>1</v>
      </c>
      <c r="I232" s="79">
        <v>1</v>
      </c>
      <c r="J232" s="79">
        <v>1</v>
      </c>
      <c r="K232" s="79">
        <v>1</v>
      </c>
      <c r="L232" s="79">
        <v>1</v>
      </c>
      <c r="M232" s="79" t="s">
        <v>1193</v>
      </c>
      <c r="N232" s="73">
        <v>2718</v>
      </c>
      <c r="O232" s="73">
        <v>2718</v>
      </c>
      <c r="P232" s="79">
        <f>0.25*E232</f>
        <v>5</v>
      </c>
      <c r="Q232" s="79">
        <f>0.5*E232</f>
        <v>10</v>
      </c>
      <c r="R232" s="79">
        <f>0.75*E232</f>
        <v>15</v>
      </c>
      <c r="S232" s="79">
        <f>1*E232</f>
        <v>20</v>
      </c>
      <c r="T232" s="79">
        <f>(((N232/O232)*E232)*0.25)</f>
        <v>5</v>
      </c>
      <c r="U232" s="79"/>
      <c r="V232" s="79"/>
      <c r="W232" s="79"/>
      <c r="X232" s="80">
        <f t="shared" si="74"/>
        <v>0.25</v>
      </c>
      <c r="Y232" s="75" t="s">
        <v>1247</v>
      </c>
      <c r="Z232" s="75" t="s">
        <v>1319</v>
      </c>
      <c r="AA232" s="75" t="s">
        <v>372</v>
      </c>
      <c r="AB232" s="76" t="s">
        <v>27</v>
      </c>
    </row>
    <row r="233" spans="1:28" ht="81.75" customHeight="1" thickBot="1">
      <c r="A233" s="86" t="s">
        <v>1310</v>
      </c>
      <c r="B233" s="76" t="s">
        <v>1191</v>
      </c>
      <c r="C233" s="77" t="s">
        <v>22</v>
      </c>
      <c r="D233" s="83" t="s">
        <v>1194</v>
      </c>
      <c r="E233" s="78">
        <v>10</v>
      </c>
      <c r="F233" s="79" t="s">
        <v>24</v>
      </c>
      <c r="G233" s="79" t="s">
        <v>183</v>
      </c>
      <c r="H233" s="79">
        <v>4</v>
      </c>
      <c r="I233" s="79">
        <v>1</v>
      </c>
      <c r="J233" s="79">
        <v>1</v>
      </c>
      <c r="K233" s="79">
        <v>1</v>
      </c>
      <c r="L233" s="79">
        <v>1</v>
      </c>
      <c r="M233" s="79" t="s">
        <v>1195</v>
      </c>
      <c r="N233" s="73">
        <v>1</v>
      </c>
      <c r="O233" s="73"/>
      <c r="P233" s="79">
        <f>((I233/H233)*E233)</f>
        <v>2.5</v>
      </c>
      <c r="Q233" s="79">
        <f>((I233+J233)/H233)*E233</f>
        <v>5</v>
      </c>
      <c r="R233" s="79">
        <f>((I233+J233+K233)/H233)*E233</f>
        <v>7.5</v>
      </c>
      <c r="S233" s="79">
        <f>((I233+J233+K233+L233)/H233)*E233</f>
        <v>10</v>
      </c>
      <c r="T233" s="79">
        <f>+(N233/H233)*E233</f>
        <v>2.5</v>
      </c>
      <c r="U233" s="79"/>
      <c r="V233" s="79"/>
      <c r="W233" s="79"/>
      <c r="X233" s="80">
        <f t="shared" ref="X233:X238" si="75">T233/S233</f>
        <v>0.25</v>
      </c>
      <c r="Y233" s="75" t="s">
        <v>1320</v>
      </c>
      <c r="Z233" s="75" t="s">
        <v>1263</v>
      </c>
      <c r="AA233" s="75" t="s">
        <v>42</v>
      </c>
      <c r="AB233" s="76" t="s">
        <v>27</v>
      </c>
    </row>
    <row r="234" spans="1:28" ht="81.75" customHeight="1" thickBot="1">
      <c r="A234" s="86" t="s">
        <v>1310</v>
      </c>
      <c r="B234" s="76" t="s">
        <v>1191</v>
      </c>
      <c r="C234" s="77" t="s">
        <v>22</v>
      </c>
      <c r="D234" s="83" t="s">
        <v>1196</v>
      </c>
      <c r="E234" s="78">
        <v>25</v>
      </c>
      <c r="F234" s="79" t="s">
        <v>24</v>
      </c>
      <c r="G234" s="79" t="s">
        <v>25</v>
      </c>
      <c r="H234" s="79">
        <v>4</v>
      </c>
      <c r="I234" s="79">
        <v>1</v>
      </c>
      <c r="J234" s="79">
        <v>1</v>
      </c>
      <c r="K234" s="79">
        <v>1</v>
      </c>
      <c r="L234" s="79">
        <v>1</v>
      </c>
      <c r="M234" s="79" t="s">
        <v>1195</v>
      </c>
      <c r="N234" s="73">
        <v>1</v>
      </c>
      <c r="O234" s="73"/>
      <c r="P234" s="79">
        <f>((I234/H234)*E234)</f>
        <v>6.25</v>
      </c>
      <c r="Q234" s="79">
        <f>((I234+J234)/H234)*E234</f>
        <v>12.5</v>
      </c>
      <c r="R234" s="79">
        <f>((I234+J234+K234)/H234)*E234</f>
        <v>18.75</v>
      </c>
      <c r="S234" s="79">
        <f>((I234+J234+K234+L234)/H234)*E234</f>
        <v>25</v>
      </c>
      <c r="T234" s="79">
        <f>+(N234/H234)*E234</f>
        <v>6.25</v>
      </c>
      <c r="U234" s="79"/>
      <c r="V234" s="79"/>
      <c r="W234" s="79"/>
      <c r="X234" s="80">
        <f t="shared" si="75"/>
        <v>0.25</v>
      </c>
      <c r="Y234" s="75" t="s">
        <v>1321</v>
      </c>
      <c r="Z234" s="75" t="s">
        <v>1322</v>
      </c>
      <c r="AA234" s="75" t="s">
        <v>42</v>
      </c>
      <c r="AB234" s="76" t="s">
        <v>27</v>
      </c>
    </row>
    <row r="235" spans="1:28" ht="81.75" customHeight="1" thickBot="1">
      <c r="A235" s="86" t="s">
        <v>1310</v>
      </c>
      <c r="B235" s="76" t="s">
        <v>1191</v>
      </c>
      <c r="C235" s="77" t="s">
        <v>22</v>
      </c>
      <c r="D235" s="83" t="s">
        <v>1197</v>
      </c>
      <c r="E235" s="78">
        <v>25</v>
      </c>
      <c r="F235" s="79" t="s">
        <v>24</v>
      </c>
      <c r="G235" s="79" t="s">
        <v>1198</v>
      </c>
      <c r="H235" s="79">
        <v>3</v>
      </c>
      <c r="I235" s="79">
        <v>0</v>
      </c>
      <c r="J235" s="79">
        <v>0</v>
      </c>
      <c r="K235" s="79">
        <v>3</v>
      </c>
      <c r="L235" s="79">
        <v>0</v>
      </c>
      <c r="M235" s="79" t="s">
        <v>1195</v>
      </c>
      <c r="N235" s="73">
        <v>0</v>
      </c>
      <c r="O235" s="73"/>
      <c r="P235" s="79">
        <f>((I235/H235)*E235)</f>
        <v>0</v>
      </c>
      <c r="Q235" s="79">
        <f>((I235+J235)/H235)*E235</f>
        <v>0</v>
      </c>
      <c r="R235" s="79">
        <f>((I235+J235+K235)/H235)*E235</f>
        <v>25</v>
      </c>
      <c r="S235" s="79">
        <f>((I235+J235+K235+L235)/H235)*E235</f>
        <v>25</v>
      </c>
      <c r="T235" s="79">
        <f>+(N235/H235)*E235</f>
        <v>0</v>
      </c>
      <c r="U235" s="79"/>
      <c r="V235" s="79"/>
      <c r="W235" s="79"/>
      <c r="X235" s="80">
        <f t="shared" si="75"/>
        <v>0</v>
      </c>
      <c r="Y235" s="75" t="s">
        <v>1323</v>
      </c>
      <c r="Z235" s="75" t="s">
        <v>1324</v>
      </c>
      <c r="AA235" s="75" t="s">
        <v>93</v>
      </c>
      <c r="AB235" s="76" t="s">
        <v>27</v>
      </c>
    </row>
    <row r="236" spans="1:28" ht="81.75" customHeight="1" thickBot="1">
      <c r="A236" s="86" t="s">
        <v>1310</v>
      </c>
      <c r="B236" s="76" t="s">
        <v>1191</v>
      </c>
      <c r="C236" s="77" t="s">
        <v>22</v>
      </c>
      <c r="D236" s="83" t="s">
        <v>1199</v>
      </c>
      <c r="E236" s="78">
        <v>20</v>
      </c>
      <c r="F236" s="79" t="s">
        <v>58</v>
      </c>
      <c r="G236" s="79" t="s">
        <v>219</v>
      </c>
      <c r="H236" s="79">
        <v>1</v>
      </c>
      <c r="I236" s="79">
        <v>1</v>
      </c>
      <c r="J236" s="79">
        <v>1</v>
      </c>
      <c r="K236" s="79">
        <v>1</v>
      </c>
      <c r="L236" s="79">
        <v>1</v>
      </c>
      <c r="M236" s="79" t="s">
        <v>1200</v>
      </c>
      <c r="N236" s="73">
        <v>4</v>
      </c>
      <c r="O236" s="73">
        <v>4</v>
      </c>
      <c r="P236" s="79">
        <f>0.25*E236</f>
        <v>5</v>
      </c>
      <c r="Q236" s="79">
        <f>0.5*E236</f>
        <v>10</v>
      </c>
      <c r="R236" s="79">
        <f>0.75*E236</f>
        <v>15</v>
      </c>
      <c r="S236" s="79">
        <f>1*E236</f>
        <v>20</v>
      </c>
      <c r="T236" s="79">
        <f>(((N236/O236)*E236)*0.25)</f>
        <v>5</v>
      </c>
      <c r="U236" s="79"/>
      <c r="V236" s="79"/>
      <c r="W236" s="79"/>
      <c r="X236" s="80">
        <f t="shared" si="75"/>
        <v>0.25</v>
      </c>
      <c r="Y236" s="75" t="s">
        <v>1325</v>
      </c>
      <c r="Z236" s="75" t="s">
        <v>1326</v>
      </c>
      <c r="AA236" s="75" t="s">
        <v>176</v>
      </c>
      <c r="AB236" s="76" t="s">
        <v>27</v>
      </c>
    </row>
    <row r="237" spans="1:28" ht="81.75" customHeight="1" thickBot="1">
      <c r="A237" s="86" t="s">
        <v>1310</v>
      </c>
      <c r="B237" s="76" t="s">
        <v>1201</v>
      </c>
      <c r="C237" s="77" t="s">
        <v>22</v>
      </c>
      <c r="D237" s="83" t="s">
        <v>1202</v>
      </c>
      <c r="E237" s="78">
        <v>6</v>
      </c>
      <c r="F237" s="79" t="s">
        <v>58</v>
      </c>
      <c r="G237" s="79" t="s">
        <v>1203</v>
      </c>
      <c r="H237" s="79">
        <v>1</v>
      </c>
      <c r="I237" s="79">
        <v>1</v>
      </c>
      <c r="J237" s="79">
        <v>1</v>
      </c>
      <c r="K237" s="79">
        <v>1</v>
      </c>
      <c r="L237" s="79">
        <v>1</v>
      </c>
      <c r="M237" s="79" t="s">
        <v>1204</v>
      </c>
      <c r="N237" s="79">
        <v>1</v>
      </c>
      <c r="O237" s="88">
        <v>1</v>
      </c>
      <c r="P237" s="79">
        <f>0.25*E237</f>
        <v>1.5</v>
      </c>
      <c r="Q237" s="79">
        <f>0.5*E237</f>
        <v>3</v>
      </c>
      <c r="R237" s="79">
        <f>0.75*E237</f>
        <v>4.5</v>
      </c>
      <c r="S237" s="79">
        <f>1*E237</f>
        <v>6</v>
      </c>
      <c r="T237" s="79">
        <f>(((N237/O237)*E237)*0.25)</f>
        <v>1.5</v>
      </c>
      <c r="U237" s="79"/>
      <c r="V237" s="79"/>
      <c r="W237" s="79"/>
      <c r="X237" s="80">
        <f t="shared" si="75"/>
        <v>0.25</v>
      </c>
      <c r="Y237" s="76" t="s">
        <v>27</v>
      </c>
      <c r="Z237" s="76" t="s">
        <v>27</v>
      </c>
      <c r="AA237" s="76" t="s">
        <v>1205</v>
      </c>
      <c r="AB237" s="76" t="s">
        <v>1206</v>
      </c>
    </row>
    <row r="238" spans="1:28" ht="81.75" customHeight="1" thickBot="1">
      <c r="A238" s="86" t="s">
        <v>1310</v>
      </c>
      <c r="B238" s="76" t="s">
        <v>1201</v>
      </c>
      <c r="C238" s="77" t="s">
        <v>22</v>
      </c>
      <c r="D238" s="83" t="s">
        <v>1207</v>
      </c>
      <c r="E238" s="78">
        <v>10</v>
      </c>
      <c r="F238" s="79" t="s">
        <v>58</v>
      </c>
      <c r="G238" s="79" t="s">
        <v>857</v>
      </c>
      <c r="H238" s="79">
        <v>1</v>
      </c>
      <c r="I238" s="79">
        <v>1</v>
      </c>
      <c r="J238" s="79">
        <v>1</v>
      </c>
      <c r="K238" s="79">
        <v>1</v>
      </c>
      <c r="L238" s="79">
        <v>1</v>
      </c>
      <c r="M238" s="79" t="s">
        <v>1204</v>
      </c>
      <c r="N238" s="79">
        <v>66</v>
      </c>
      <c r="O238" s="88">
        <v>66</v>
      </c>
      <c r="P238" s="79">
        <f>0.25*E238</f>
        <v>2.5</v>
      </c>
      <c r="Q238" s="79">
        <f>0.5*E238</f>
        <v>5</v>
      </c>
      <c r="R238" s="79">
        <f>0.75*E238</f>
        <v>7.5</v>
      </c>
      <c r="S238" s="79">
        <f>1*E238</f>
        <v>10</v>
      </c>
      <c r="T238" s="79">
        <f>(((N238/O238)*E238)*0.25)</f>
        <v>2.5</v>
      </c>
      <c r="U238" s="79"/>
      <c r="V238" s="79"/>
      <c r="W238" s="79"/>
      <c r="X238" s="80">
        <f t="shared" si="75"/>
        <v>0.25</v>
      </c>
      <c r="Y238" s="76" t="s">
        <v>1208</v>
      </c>
      <c r="Z238" s="76" t="s">
        <v>1209</v>
      </c>
      <c r="AA238" s="76" t="s">
        <v>1210</v>
      </c>
      <c r="AB238" s="76" t="s">
        <v>1206</v>
      </c>
    </row>
    <row r="239" spans="1:28" ht="81.75" customHeight="1" thickBot="1">
      <c r="A239" s="86" t="s">
        <v>1310</v>
      </c>
      <c r="B239" s="76" t="s">
        <v>1201</v>
      </c>
      <c r="C239" s="77" t="s">
        <v>22</v>
      </c>
      <c r="D239" s="83" t="s">
        <v>1211</v>
      </c>
      <c r="E239" s="78">
        <v>13</v>
      </c>
      <c r="F239" s="79" t="s">
        <v>24</v>
      </c>
      <c r="G239" s="79" t="s">
        <v>1212</v>
      </c>
      <c r="H239" s="79">
        <v>20</v>
      </c>
      <c r="I239" s="79">
        <v>5</v>
      </c>
      <c r="J239" s="79">
        <v>5</v>
      </c>
      <c r="K239" s="79">
        <v>5</v>
      </c>
      <c r="L239" s="79">
        <v>5</v>
      </c>
      <c r="M239" s="79" t="s">
        <v>1213</v>
      </c>
      <c r="N239" s="79">
        <v>5</v>
      </c>
      <c r="O239" s="82"/>
      <c r="P239" s="79">
        <f>((I239/H239)*E239)</f>
        <v>3.25</v>
      </c>
      <c r="Q239" s="79">
        <f>((I239+J239)/H239)*E239</f>
        <v>6.5</v>
      </c>
      <c r="R239" s="79">
        <f>((I239+J239+K239)/H239)*E239</f>
        <v>9.75</v>
      </c>
      <c r="S239" s="79">
        <f>((I239+J239+K239+L239)/H239)*E239</f>
        <v>13</v>
      </c>
      <c r="T239" s="79">
        <f>+(N239/H239)*E239</f>
        <v>3.25</v>
      </c>
      <c r="U239" s="79"/>
      <c r="V239" s="79"/>
      <c r="W239" s="79"/>
      <c r="X239" s="80">
        <f t="shared" ref="X239:X240" si="76">T239/S239</f>
        <v>0.25</v>
      </c>
      <c r="Y239" s="76" t="s">
        <v>1214</v>
      </c>
      <c r="Z239" s="76" t="s">
        <v>1215</v>
      </c>
      <c r="AA239" s="76" t="s">
        <v>1216</v>
      </c>
      <c r="AB239" s="76" t="s">
        <v>1217</v>
      </c>
    </row>
    <row r="240" spans="1:28" ht="81.75" customHeight="1" thickBot="1">
      <c r="A240" s="86" t="s">
        <v>1310</v>
      </c>
      <c r="B240" s="76" t="s">
        <v>1201</v>
      </c>
      <c r="C240" s="77" t="s">
        <v>22</v>
      </c>
      <c r="D240" s="83" t="s">
        <v>1218</v>
      </c>
      <c r="E240" s="78">
        <v>10</v>
      </c>
      <c r="F240" s="79" t="s">
        <v>24</v>
      </c>
      <c r="G240" s="79" t="s">
        <v>1212</v>
      </c>
      <c r="H240" s="79">
        <v>48</v>
      </c>
      <c r="I240" s="79">
        <v>12</v>
      </c>
      <c r="J240" s="79">
        <v>12</v>
      </c>
      <c r="K240" s="79">
        <v>12</v>
      </c>
      <c r="L240" s="79">
        <v>12</v>
      </c>
      <c r="M240" s="79" t="s">
        <v>1219</v>
      </c>
      <c r="N240" s="79">
        <v>12</v>
      </c>
      <c r="O240" s="82"/>
      <c r="P240" s="79">
        <f>((I240/H240)*E240)</f>
        <v>2.5</v>
      </c>
      <c r="Q240" s="79">
        <f>((I240+J240)/H240)*E240</f>
        <v>5</v>
      </c>
      <c r="R240" s="79">
        <f>((I240+J240+K240)/H240)*E240</f>
        <v>7.5</v>
      </c>
      <c r="S240" s="79">
        <f>((I240+J240+K240+L240)/H240)*E240</f>
        <v>10</v>
      </c>
      <c r="T240" s="79">
        <f>+(N240/H240)*E240</f>
        <v>2.5</v>
      </c>
      <c r="U240" s="79"/>
      <c r="V240" s="79"/>
      <c r="W240" s="79"/>
      <c r="X240" s="80">
        <f t="shared" si="76"/>
        <v>0.25</v>
      </c>
      <c r="Y240" s="76" t="s">
        <v>1220</v>
      </c>
      <c r="Z240" s="76" t="s">
        <v>1221</v>
      </c>
      <c r="AA240" s="76" t="s">
        <v>27</v>
      </c>
      <c r="AB240" s="76" t="s">
        <v>27</v>
      </c>
    </row>
    <row r="241" spans="1:28" ht="81.75" customHeight="1" thickBot="1">
      <c r="A241" s="86" t="s">
        <v>1310</v>
      </c>
      <c r="B241" s="76" t="s">
        <v>1201</v>
      </c>
      <c r="C241" s="77" t="s">
        <v>22</v>
      </c>
      <c r="D241" s="83" t="s">
        <v>1222</v>
      </c>
      <c r="E241" s="78">
        <v>13</v>
      </c>
      <c r="F241" s="79" t="s">
        <v>58</v>
      </c>
      <c r="G241" s="79" t="s">
        <v>1223</v>
      </c>
      <c r="H241" s="79">
        <v>1</v>
      </c>
      <c r="I241" s="79">
        <v>1</v>
      </c>
      <c r="J241" s="79">
        <v>1</v>
      </c>
      <c r="K241" s="79">
        <v>1</v>
      </c>
      <c r="L241" s="79">
        <v>1</v>
      </c>
      <c r="M241" s="79" t="s">
        <v>1224</v>
      </c>
      <c r="N241" s="79">
        <v>4</v>
      </c>
      <c r="O241" s="88">
        <v>4</v>
      </c>
      <c r="P241" s="79">
        <f>0.25*E241</f>
        <v>3.25</v>
      </c>
      <c r="Q241" s="79">
        <f>0.5*E241</f>
        <v>6.5</v>
      </c>
      <c r="R241" s="79">
        <f>0.75*E241</f>
        <v>9.75</v>
      </c>
      <c r="S241" s="79">
        <f>1*E241</f>
        <v>13</v>
      </c>
      <c r="T241" s="79">
        <f>(((N241/O241)*E241)*0.25)</f>
        <v>3.25</v>
      </c>
      <c r="U241" s="79"/>
      <c r="V241" s="79"/>
      <c r="W241" s="79"/>
      <c r="X241" s="80">
        <f>T241/S241</f>
        <v>0.25</v>
      </c>
      <c r="Y241" s="76" t="s">
        <v>1225</v>
      </c>
      <c r="Z241" s="76" t="s">
        <v>27</v>
      </c>
      <c r="AA241" s="76" t="s">
        <v>27</v>
      </c>
      <c r="AB241" s="76" t="s">
        <v>27</v>
      </c>
    </row>
    <row r="242" spans="1:28" ht="81.75" customHeight="1" thickBot="1">
      <c r="A242" s="86" t="s">
        <v>1310</v>
      </c>
      <c r="B242" s="76" t="s">
        <v>1201</v>
      </c>
      <c r="C242" s="77" t="s">
        <v>22</v>
      </c>
      <c r="D242" s="83" t="s">
        <v>1226</v>
      </c>
      <c r="E242" s="78">
        <v>6</v>
      </c>
      <c r="F242" s="79" t="s">
        <v>24</v>
      </c>
      <c r="G242" s="79" t="s">
        <v>1212</v>
      </c>
      <c r="H242" s="79">
        <v>4</v>
      </c>
      <c r="I242" s="79">
        <v>1</v>
      </c>
      <c r="J242" s="79">
        <v>1</v>
      </c>
      <c r="K242" s="79">
        <v>1</v>
      </c>
      <c r="L242" s="79">
        <v>1</v>
      </c>
      <c r="M242" s="79" t="s">
        <v>1227</v>
      </c>
      <c r="N242" s="79">
        <v>0</v>
      </c>
      <c r="O242" s="82"/>
      <c r="P242" s="79">
        <f>((I242/H242)*E242)</f>
        <v>1.5</v>
      </c>
      <c r="Q242" s="79">
        <f>((I242+J242)/H242)*E242</f>
        <v>3</v>
      </c>
      <c r="R242" s="79">
        <f>((I242+J242+K242)/H242)*E242</f>
        <v>4.5</v>
      </c>
      <c r="S242" s="79">
        <f>((I242+J242+K242+L242)/H242)*E242</f>
        <v>6</v>
      </c>
      <c r="T242" s="79">
        <f>+(N242/H242)*E242</f>
        <v>0</v>
      </c>
      <c r="U242" s="79"/>
      <c r="V242" s="79"/>
      <c r="W242" s="79"/>
      <c r="X242" s="80">
        <f>T242/S242</f>
        <v>0</v>
      </c>
      <c r="Y242" s="76" t="s">
        <v>27</v>
      </c>
      <c r="Z242" s="76" t="s">
        <v>27</v>
      </c>
      <c r="AA242" s="76" t="s">
        <v>27</v>
      </c>
      <c r="AB242" s="76" t="s">
        <v>27</v>
      </c>
    </row>
    <row r="243" spans="1:28" ht="81.75" customHeight="1" thickBot="1">
      <c r="A243" s="86" t="s">
        <v>1310</v>
      </c>
      <c r="B243" s="76" t="s">
        <v>1201</v>
      </c>
      <c r="C243" s="77" t="s">
        <v>22</v>
      </c>
      <c r="D243" s="83" t="s">
        <v>1228</v>
      </c>
      <c r="E243" s="78">
        <v>8</v>
      </c>
      <c r="F243" s="79" t="s">
        <v>58</v>
      </c>
      <c r="G243" s="79" t="s">
        <v>1229</v>
      </c>
      <c r="H243" s="79">
        <v>1</v>
      </c>
      <c r="I243" s="79">
        <v>1</v>
      </c>
      <c r="J243" s="79">
        <v>1</v>
      </c>
      <c r="K243" s="79">
        <v>1</v>
      </c>
      <c r="L243" s="79">
        <v>1</v>
      </c>
      <c r="M243" s="79" t="s">
        <v>1204</v>
      </c>
      <c r="N243" s="79">
        <v>247</v>
      </c>
      <c r="O243" s="88">
        <v>247</v>
      </c>
      <c r="P243" s="79">
        <f>0.25*E243</f>
        <v>2</v>
      </c>
      <c r="Q243" s="79">
        <f>0.5*E243</f>
        <v>4</v>
      </c>
      <c r="R243" s="79">
        <f>0.75*E243</f>
        <v>6</v>
      </c>
      <c r="S243" s="79">
        <f>1*E243</f>
        <v>8</v>
      </c>
      <c r="T243" s="79">
        <f>(((N243/O243)*E243)*0.25)</f>
        <v>2</v>
      </c>
      <c r="U243" s="79"/>
      <c r="V243" s="79"/>
      <c r="W243" s="79"/>
      <c r="X243" s="80">
        <f>T243/S243</f>
        <v>0.25</v>
      </c>
      <c r="Y243" s="76" t="s">
        <v>1230</v>
      </c>
      <c r="Z243" s="76" t="s">
        <v>1231</v>
      </c>
      <c r="AA243" s="76" t="s">
        <v>27</v>
      </c>
      <c r="AB243" s="76" t="s">
        <v>27</v>
      </c>
    </row>
    <row r="244" spans="1:28" ht="81.75" customHeight="1" thickBot="1">
      <c r="A244" s="86" t="s">
        <v>1310</v>
      </c>
      <c r="B244" s="76" t="s">
        <v>1201</v>
      </c>
      <c r="C244" s="77" t="s">
        <v>22</v>
      </c>
      <c r="D244" s="83" t="s">
        <v>1232</v>
      </c>
      <c r="E244" s="78">
        <v>12</v>
      </c>
      <c r="F244" s="79" t="s">
        <v>24</v>
      </c>
      <c r="G244" s="79" t="s">
        <v>1233</v>
      </c>
      <c r="H244" s="79">
        <v>3</v>
      </c>
      <c r="I244" s="79">
        <v>0</v>
      </c>
      <c r="J244" s="79">
        <v>1</v>
      </c>
      <c r="K244" s="79">
        <v>1</v>
      </c>
      <c r="L244" s="79">
        <v>1</v>
      </c>
      <c r="M244" s="79" t="s">
        <v>1234</v>
      </c>
      <c r="N244" s="79">
        <v>0</v>
      </c>
      <c r="O244" s="82"/>
      <c r="P244" s="79">
        <f>((I244/H244)*E244)</f>
        <v>0</v>
      </c>
      <c r="Q244" s="79">
        <f>((I244+J244)/H244)*E244</f>
        <v>4</v>
      </c>
      <c r="R244" s="79">
        <f>((I244+J244+K244)/H244)*E244</f>
        <v>8</v>
      </c>
      <c r="S244" s="79">
        <f>((I244+J244+K244+L244)/H244)*E244</f>
        <v>12</v>
      </c>
      <c r="T244" s="79">
        <f>+(N244/H244)*E244</f>
        <v>0</v>
      </c>
      <c r="U244" s="79"/>
      <c r="V244" s="79"/>
      <c r="W244" s="79"/>
      <c r="X244" s="80">
        <f>T244/S244</f>
        <v>0</v>
      </c>
      <c r="Y244" s="76" t="s">
        <v>27</v>
      </c>
      <c r="Z244" s="76" t="s">
        <v>27</v>
      </c>
      <c r="AA244" s="76" t="s">
        <v>27</v>
      </c>
      <c r="AB244" s="76" t="s">
        <v>27</v>
      </c>
    </row>
    <row r="245" spans="1:28" ht="81.75" customHeight="1" thickBot="1">
      <c r="A245" s="86" t="s">
        <v>1310</v>
      </c>
      <c r="B245" s="76" t="s">
        <v>1201</v>
      </c>
      <c r="C245" s="77" t="s">
        <v>22</v>
      </c>
      <c r="D245" s="83" t="s">
        <v>1235</v>
      </c>
      <c r="E245" s="78">
        <v>10</v>
      </c>
      <c r="F245" s="79" t="s">
        <v>58</v>
      </c>
      <c r="G245" s="79" t="s">
        <v>1236</v>
      </c>
      <c r="H245" s="79">
        <v>1</v>
      </c>
      <c r="I245" s="79">
        <v>1</v>
      </c>
      <c r="J245" s="79">
        <v>1</v>
      </c>
      <c r="K245" s="79">
        <v>1</v>
      </c>
      <c r="L245" s="79">
        <v>1</v>
      </c>
      <c r="M245" s="79" t="s">
        <v>1237</v>
      </c>
      <c r="N245" s="79">
        <v>1</v>
      </c>
      <c r="O245" s="88">
        <v>1</v>
      </c>
      <c r="P245" s="79">
        <f>0.25*E245</f>
        <v>2.5</v>
      </c>
      <c r="Q245" s="79">
        <f>0.5*E245</f>
        <v>5</v>
      </c>
      <c r="R245" s="79">
        <f>0.75*E245</f>
        <v>7.5</v>
      </c>
      <c r="S245" s="79">
        <f>1*E245</f>
        <v>10</v>
      </c>
      <c r="T245" s="79">
        <f>(((N245/O245)*E245)*0.25)</f>
        <v>2.5</v>
      </c>
      <c r="U245" s="79"/>
      <c r="V245" s="79"/>
      <c r="W245" s="79"/>
      <c r="X245" s="80">
        <f t="shared" ref="X245:X246" si="77">T245/S245</f>
        <v>0.25</v>
      </c>
      <c r="Y245" s="76" t="s">
        <v>27</v>
      </c>
      <c r="Z245" s="76" t="s">
        <v>1238</v>
      </c>
      <c r="AA245" s="76" t="s">
        <v>1206</v>
      </c>
      <c r="AB245" s="76" t="s">
        <v>27</v>
      </c>
    </row>
    <row r="246" spans="1:28" ht="81.75" customHeight="1" thickBot="1">
      <c r="A246" s="86" t="s">
        <v>1310</v>
      </c>
      <c r="B246" s="76" t="s">
        <v>1201</v>
      </c>
      <c r="C246" s="77" t="s">
        <v>22</v>
      </c>
      <c r="D246" s="83" t="s">
        <v>1239</v>
      </c>
      <c r="E246" s="78">
        <v>12</v>
      </c>
      <c r="F246" s="79" t="s">
        <v>58</v>
      </c>
      <c r="G246" s="79" t="s">
        <v>1240</v>
      </c>
      <c r="H246" s="79">
        <v>1</v>
      </c>
      <c r="I246" s="79">
        <v>1</v>
      </c>
      <c r="J246" s="79">
        <v>1</v>
      </c>
      <c r="K246" s="79">
        <v>1</v>
      </c>
      <c r="L246" s="79">
        <v>1</v>
      </c>
      <c r="M246" s="79" t="s">
        <v>1213</v>
      </c>
      <c r="N246" s="79">
        <v>21</v>
      </c>
      <c r="O246" s="88">
        <v>21</v>
      </c>
      <c r="P246" s="79">
        <f>0.25*E246</f>
        <v>3</v>
      </c>
      <c r="Q246" s="79">
        <f>0.5*E246</f>
        <v>6</v>
      </c>
      <c r="R246" s="79">
        <f>0.75*E246</f>
        <v>9</v>
      </c>
      <c r="S246" s="79">
        <f>1*E246</f>
        <v>12</v>
      </c>
      <c r="T246" s="79">
        <f>(((N246/O246)*E246)*0.25)</f>
        <v>3</v>
      </c>
      <c r="U246" s="79"/>
      <c r="V246" s="79"/>
      <c r="W246" s="79"/>
      <c r="X246" s="80">
        <f t="shared" si="77"/>
        <v>0.25</v>
      </c>
      <c r="Y246" s="76" t="s">
        <v>1241</v>
      </c>
      <c r="Z246" s="76" t="s">
        <v>1242</v>
      </c>
      <c r="AA246" s="76" t="s">
        <v>1243</v>
      </c>
      <c r="AB246" s="76" t="s">
        <v>1217</v>
      </c>
    </row>
    <row r="247" spans="1:28" ht="81.75" customHeight="1" thickBot="1">
      <c r="A247" s="86" t="s">
        <v>1310</v>
      </c>
      <c r="B247" s="76" t="s">
        <v>1244</v>
      </c>
      <c r="C247" s="77" t="s">
        <v>22</v>
      </c>
      <c r="D247" s="83" t="s">
        <v>1245</v>
      </c>
      <c r="E247" s="78">
        <v>5</v>
      </c>
      <c r="F247" s="79" t="s">
        <v>24</v>
      </c>
      <c r="G247" s="79" t="s">
        <v>25</v>
      </c>
      <c r="H247" s="79">
        <v>1</v>
      </c>
      <c r="I247" s="79">
        <v>1</v>
      </c>
      <c r="J247" s="79">
        <v>0</v>
      </c>
      <c r="K247" s="79">
        <v>0</v>
      </c>
      <c r="L247" s="79">
        <v>0</v>
      </c>
      <c r="M247" s="79" t="s">
        <v>1246</v>
      </c>
      <c r="N247" s="79">
        <v>0</v>
      </c>
      <c r="O247" s="82"/>
      <c r="P247" s="79">
        <f>((I247/H247)*E247)</f>
        <v>5</v>
      </c>
      <c r="Q247" s="79">
        <f>((I247+J247)/H247)*E247</f>
        <v>5</v>
      </c>
      <c r="R247" s="79">
        <f>((I247+J247+K247)/H247)*E247</f>
        <v>5</v>
      </c>
      <c r="S247" s="79">
        <f>((I247+J247+K247+L247)/H247)*E247</f>
        <v>5</v>
      </c>
      <c r="T247" s="79">
        <f>+(N247/H247)*E247</f>
        <v>0</v>
      </c>
      <c r="U247" s="79"/>
      <c r="V247" s="79"/>
      <c r="W247" s="79"/>
      <c r="X247" s="80">
        <f t="shared" ref="X247:X249" si="78">T247/S247</f>
        <v>0</v>
      </c>
      <c r="Y247" s="76" t="s">
        <v>1247</v>
      </c>
      <c r="Z247" s="76" t="s">
        <v>1248</v>
      </c>
      <c r="AA247" s="76" t="s">
        <v>1249</v>
      </c>
      <c r="AB247" s="76" t="s">
        <v>1250</v>
      </c>
    </row>
    <row r="248" spans="1:28" ht="81.75" customHeight="1" thickBot="1">
      <c r="A248" s="86" t="s">
        <v>1310</v>
      </c>
      <c r="B248" s="76" t="s">
        <v>1244</v>
      </c>
      <c r="C248" s="77" t="s">
        <v>22</v>
      </c>
      <c r="D248" s="83" t="s">
        <v>1251</v>
      </c>
      <c r="E248" s="78">
        <v>10</v>
      </c>
      <c r="F248" s="79" t="s">
        <v>24</v>
      </c>
      <c r="G248" s="79" t="s">
        <v>25</v>
      </c>
      <c r="H248" s="79">
        <v>4</v>
      </c>
      <c r="I248" s="79">
        <v>1</v>
      </c>
      <c r="J248" s="79">
        <v>1</v>
      </c>
      <c r="K248" s="79">
        <v>1</v>
      </c>
      <c r="L248" s="79">
        <v>1</v>
      </c>
      <c r="M248" s="79" t="s">
        <v>1252</v>
      </c>
      <c r="N248" s="79">
        <v>1</v>
      </c>
      <c r="O248" s="82"/>
      <c r="P248" s="79">
        <f>((I248/H248)*E248)</f>
        <v>2.5</v>
      </c>
      <c r="Q248" s="79">
        <f>((I248+J248)/H248)*E248</f>
        <v>5</v>
      </c>
      <c r="R248" s="79">
        <f>((I248+J248+K248)/H248)*E248</f>
        <v>7.5</v>
      </c>
      <c r="S248" s="79">
        <f>((I248+J248+K248+L248)/H248)*E248</f>
        <v>10</v>
      </c>
      <c r="T248" s="79">
        <f>+(N248/H248)*E248</f>
        <v>2.5</v>
      </c>
      <c r="U248" s="79"/>
      <c r="V248" s="79"/>
      <c r="W248" s="79"/>
      <c r="X248" s="80">
        <f t="shared" si="78"/>
        <v>0.25</v>
      </c>
      <c r="Y248" s="76" t="s">
        <v>1247</v>
      </c>
      <c r="Z248" s="76" t="s">
        <v>1253</v>
      </c>
      <c r="AA248" s="76" t="s">
        <v>42</v>
      </c>
      <c r="AB248" s="76" t="s">
        <v>42</v>
      </c>
    </row>
    <row r="249" spans="1:28" ht="81.75" customHeight="1" thickBot="1">
      <c r="A249" s="86" t="s">
        <v>1310</v>
      </c>
      <c r="B249" s="76" t="s">
        <v>1244</v>
      </c>
      <c r="C249" s="77" t="s">
        <v>22</v>
      </c>
      <c r="D249" s="83" t="s">
        <v>1254</v>
      </c>
      <c r="E249" s="78">
        <v>10</v>
      </c>
      <c r="F249" s="79" t="s">
        <v>24</v>
      </c>
      <c r="G249" s="79" t="s">
        <v>25</v>
      </c>
      <c r="H249" s="79">
        <v>4</v>
      </c>
      <c r="I249" s="79">
        <v>1</v>
      </c>
      <c r="J249" s="79">
        <v>1</v>
      </c>
      <c r="K249" s="79">
        <v>1</v>
      </c>
      <c r="L249" s="79">
        <v>1</v>
      </c>
      <c r="M249" s="79" t="s">
        <v>1255</v>
      </c>
      <c r="N249" s="79">
        <v>1</v>
      </c>
      <c r="O249" s="82"/>
      <c r="P249" s="79">
        <f>((I249/H249)*E249)</f>
        <v>2.5</v>
      </c>
      <c r="Q249" s="79">
        <f>((I249+J249)/H249)*E249</f>
        <v>5</v>
      </c>
      <c r="R249" s="79">
        <f>((I249+J249+K249)/H249)*E249</f>
        <v>7.5</v>
      </c>
      <c r="S249" s="79">
        <f>((I249+J249+K249+L249)/H249)*E249</f>
        <v>10</v>
      </c>
      <c r="T249" s="79">
        <f>+(N249/H249)*E249</f>
        <v>2.5</v>
      </c>
      <c r="U249" s="79"/>
      <c r="V249" s="79"/>
      <c r="W249" s="79"/>
      <c r="X249" s="80">
        <f t="shared" si="78"/>
        <v>0.25</v>
      </c>
      <c r="Y249" s="76" t="s">
        <v>1247</v>
      </c>
      <c r="Z249" s="76" t="s">
        <v>1256</v>
      </c>
      <c r="AA249" s="76" t="s">
        <v>42</v>
      </c>
      <c r="AB249" s="76" t="s">
        <v>42</v>
      </c>
    </row>
    <row r="250" spans="1:28" ht="81.75" customHeight="1" thickBot="1">
      <c r="A250" s="86" t="s">
        <v>1310</v>
      </c>
      <c r="B250" s="76" t="s">
        <v>1244</v>
      </c>
      <c r="C250" s="77" t="s">
        <v>22</v>
      </c>
      <c r="D250" s="83" t="s">
        <v>1257</v>
      </c>
      <c r="E250" s="78">
        <v>10</v>
      </c>
      <c r="F250" s="79" t="s">
        <v>58</v>
      </c>
      <c r="G250" s="79" t="s">
        <v>1258</v>
      </c>
      <c r="H250" s="79">
        <v>1</v>
      </c>
      <c r="I250" s="79">
        <v>1</v>
      </c>
      <c r="J250" s="79">
        <v>1</v>
      </c>
      <c r="K250" s="79">
        <v>1</v>
      </c>
      <c r="L250" s="79">
        <v>1</v>
      </c>
      <c r="M250" s="79" t="s">
        <v>1259</v>
      </c>
      <c r="N250" s="79">
        <v>74</v>
      </c>
      <c r="O250" s="88">
        <v>74</v>
      </c>
      <c r="P250" s="79">
        <f>0.25*E250</f>
        <v>2.5</v>
      </c>
      <c r="Q250" s="79">
        <f>0.5*E250</f>
        <v>5</v>
      </c>
      <c r="R250" s="79">
        <f>0.75*E250</f>
        <v>7.5</v>
      </c>
      <c r="S250" s="79">
        <f>1*E250</f>
        <v>10</v>
      </c>
      <c r="T250" s="79">
        <f>(((N250/O250)*E250)*0.25)</f>
        <v>2.5</v>
      </c>
      <c r="U250" s="79"/>
      <c r="V250" s="79"/>
      <c r="W250" s="79"/>
      <c r="X250" s="80">
        <f>T250/S250</f>
        <v>0.25</v>
      </c>
      <c r="Y250" s="76" t="s">
        <v>1247</v>
      </c>
      <c r="Z250" s="76" t="s">
        <v>1260</v>
      </c>
      <c r="AA250" s="76" t="s">
        <v>42</v>
      </c>
      <c r="AB250" s="76" t="s">
        <v>93</v>
      </c>
    </row>
    <row r="251" spans="1:28" ht="81.75" customHeight="1" thickBot="1">
      <c r="A251" s="86" t="s">
        <v>1310</v>
      </c>
      <c r="B251" s="76" t="s">
        <v>1244</v>
      </c>
      <c r="C251" s="77" t="s">
        <v>22</v>
      </c>
      <c r="D251" s="83" t="s">
        <v>1261</v>
      </c>
      <c r="E251" s="78">
        <v>10</v>
      </c>
      <c r="F251" s="79" t="s">
        <v>24</v>
      </c>
      <c r="G251" s="79" t="s">
        <v>183</v>
      </c>
      <c r="H251" s="79">
        <v>4</v>
      </c>
      <c r="I251" s="79">
        <v>1</v>
      </c>
      <c r="J251" s="79">
        <v>1</v>
      </c>
      <c r="K251" s="79">
        <v>1</v>
      </c>
      <c r="L251" s="79">
        <v>1</v>
      </c>
      <c r="M251" s="79" t="s">
        <v>1262</v>
      </c>
      <c r="N251" s="79">
        <v>1</v>
      </c>
      <c r="O251" s="82"/>
      <c r="P251" s="79">
        <f>((I251/H251)*E251)</f>
        <v>2.5</v>
      </c>
      <c r="Q251" s="79">
        <f>((I251+J251)/H251)*E251</f>
        <v>5</v>
      </c>
      <c r="R251" s="79">
        <f>((I251+J251+K251)/H251)*E251</f>
        <v>7.5</v>
      </c>
      <c r="S251" s="79">
        <f>((I251+J251+K251+L251)/H251)*E251</f>
        <v>10</v>
      </c>
      <c r="T251" s="79">
        <f>+(N251/H251)*E251</f>
        <v>2.5</v>
      </c>
      <c r="U251" s="79"/>
      <c r="V251" s="79"/>
      <c r="W251" s="79"/>
      <c r="X251" s="80">
        <f>T251/S251</f>
        <v>0.25</v>
      </c>
      <c r="Y251" s="76" t="s">
        <v>1247</v>
      </c>
      <c r="Z251" s="76" t="s">
        <v>1263</v>
      </c>
      <c r="AA251" s="76" t="s">
        <v>42</v>
      </c>
      <c r="AB251" s="76" t="s">
        <v>42</v>
      </c>
    </row>
    <row r="252" spans="1:28" ht="81.75" customHeight="1" thickBot="1">
      <c r="A252" s="86" t="s">
        <v>1310</v>
      </c>
      <c r="B252" s="76" t="s">
        <v>1244</v>
      </c>
      <c r="C252" s="77" t="s">
        <v>22</v>
      </c>
      <c r="D252" s="83" t="s">
        <v>1264</v>
      </c>
      <c r="E252" s="78">
        <v>5</v>
      </c>
      <c r="F252" s="79" t="s">
        <v>58</v>
      </c>
      <c r="G252" s="79" t="s">
        <v>1265</v>
      </c>
      <c r="H252" s="79">
        <v>1</v>
      </c>
      <c r="I252" s="79">
        <v>1</v>
      </c>
      <c r="J252" s="79">
        <v>1</v>
      </c>
      <c r="K252" s="79">
        <v>1</v>
      </c>
      <c r="L252" s="79">
        <v>1</v>
      </c>
      <c r="M252" s="79" t="s">
        <v>1266</v>
      </c>
      <c r="N252" s="79">
        <v>4</v>
      </c>
      <c r="O252" s="82">
        <v>4</v>
      </c>
      <c r="P252" s="79">
        <f>0.25*E252</f>
        <v>1.25</v>
      </c>
      <c r="Q252" s="79">
        <f>0.5*E252</f>
        <v>2.5</v>
      </c>
      <c r="R252" s="79">
        <f>0.75*E252</f>
        <v>3.75</v>
      </c>
      <c r="S252" s="79">
        <f>1*E252</f>
        <v>5</v>
      </c>
      <c r="T252" s="79">
        <f>(((N252/O252)*E252)*0.25)</f>
        <v>1.25</v>
      </c>
      <c r="U252" s="79"/>
      <c r="V252" s="79"/>
      <c r="W252" s="79"/>
      <c r="X252" s="80">
        <f>T252/S252</f>
        <v>0.25</v>
      </c>
      <c r="Y252" s="76" t="s">
        <v>1247</v>
      </c>
      <c r="Z252" s="76" t="s">
        <v>1267</v>
      </c>
      <c r="AA252" s="76" t="s">
        <v>1268</v>
      </c>
      <c r="AB252" s="76" t="s">
        <v>1269</v>
      </c>
    </row>
    <row r="253" spans="1:28" ht="81.75" customHeight="1" thickBot="1">
      <c r="A253" s="86" t="s">
        <v>1310</v>
      </c>
      <c r="B253" s="76" t="s">
        <v>1244</v>
      </c>
      <c r="C253" s="77" t="s">
        <v>22</v>
      </c>
      <c r="D253" s="83" t="s">
        <v>1270</v>
      </c>
      <c r="E253" s="78">
        <v>10</v>
      </c>
      <c r="F253" s="79" t="s">
        <v>24</v>
      </c>
      <c r="G253" s="79" t="s">
        <v>25</v>
      </c>
      <c r="H253" s="79">
        <v>4</v>
      </c>
      <c r="I253" s="79">
        <v>1</v>
      </c>
      <c r="J253" s="79">
        <v>1</v>
      </c>
      <c r="K253" s="79">
        <v>1</v>
      </c>
      <c r="L253" s="79">
        <v>1</v>
      </c>
      <c r="M253" s="79" t="s">
        <v>1271</v>
      </c>
      <c r="N253" s="79">
        <v>1</v>
      </c>
      <c r="O253" s="82"/>
      <c r="P253" s="79">
        <f>((I253/H253)*E253)</f>
        <v>2.5</v>
      </c>
      <c r="Q253" s="79">
        <f>((I253+J253)/H253)*E253</f>
        <v>5</v>
      </c>
      <c r="R253" s="79">
        <f>((I253+J253+K253)/H253)*E253</f>
        <v>7.5</v>
      </c>
      <c r="S253" s="79">
        <f>((I253+J253+K253+L253)/H253)*E253</f>
        <v>10</v>
      </c>
      <c r="T253" s="79">
        <f>+(N253/H253)*E253</f>
        <v>2.5</v>
      </c>
      <c r="U253" s="79"/>
      <c r="V253" s="79"/>
      <c r="W253" s="79"/>
      <c r="X253" s="80">
        <f t="shared" ref="X253:X256" si="79">T253/S253</f>
        <v>0.25</v>
      </c>
      <c r="Y253" s="76" t="s">
        <v>1247</v>
      </c>
      <c r="Z253" s="76" t="s">
        <v>1272</v>
      </c>
      <c r="AA253" s="76" t="s">
        <v>1273</v>
      </c>
      <c r="AB253" s="76" t="s">
        <v>1274</v>
      </c>
    </row>
    <row r="254" spans="1:28" ht="81.75" customHeight="1" thickBot="1">
      <c r="A254" s="86" t="s">
        <v>1310</v>
      </c>
      <c r="B254" s="76" t="s">
        <v>1244</v>
      </c>
      <c r="C254" s="77" t="s">
        <v>22</v>
      </c>
      <c r="D254" s="83" t="s">
        <v>1275</v>
      </c>
      <c r="E254" s="78">
        <v>10</v>
      </c>
      <c r="F254" s="79" t="s">
        <v>24</v>
      </c>
      <c r="G254" s="79" t="s">
        <v>786</v>
      </c>
      <c r="H254" s="79">
        <v>2</v>
      </c>
      <c r="I254" s="79">
        <v>0</v>
      </c>
      <c r="J254" s="79">
        <v>1</v>
      </c>
      <c r="K254" s="79">
        <v>0</v>
      </c>
      <c r="L254" s="79">
        <v>1</v>
      </c>
      <c r="M254" s="79" t="s">
        <v>1276</v>
      </c>
      <c r="N254" s="79">
        <v>0</v>
      </c>
      <c r="O254" s="82"/>
      <c r="P254" s="79">
        <f>((I254/H254)*E254)</f>
        <v>0</v>
      </c>
      <c r="Q254" s="79">
        <f>((I254+J254)/H254)*E254</f>
        <v>5</v>
      </c>
      <c r="R254" s="79">
        <f>((I254+J254+K254)/H254)*E254</f>
        <v>5</v>
      </c>
      <c r="S254" s="79">
        <f>((I254+J254+K254+L254)/H254)*E254</f>
        <v>10</v>
      </c>
      <c r="T254" s="79">
        <f>+(N254/H254)*E254</f>
        <v>0</v>
      </c>
      <c r="U254" s="79"/>
      <c r="V254" s="79"/>
      <c r="W254" s="79"/>
      <c r="X254" s="80">
        <f t="shared" si="79"/>
        <v>0</v>
      </c>
      <c r="Y254" s="76" t="s">
        <v>93</v>
      </c>
      <c r="Z254" s="76" t="s">
        <v>1277</v>
      </c>
      <c r="AA254" s="76" t="s">
        <v>1278</v>
      </c>
      <c r="AB254" s="76" t="s">
        <v>93</v>
      </c>
    </row>
    <row r="255" spans="1:28" ht="81.75" customHeight="1" thickBot="1">
      <c r="A255" s="86" t="s">
        <v>1310</v>
      </c>
      <c r="B255" s="83" t="s">
        <v>1244</v>
      </c>
      <c r="C255" s="77" t="s">
        <v>22</v>
      </c>
      <c r="D255" s="83" t="s">
        <v>1279</v>
      </c>
      <c r="E255" s="78">
        <v>10</v>
      </c>
      <c r="F255" s="79" t="s">
        <v>58</v>
      </c>
      <c r="G255" s="79" t="s">
        <v>1280</v>
      </c>
      <c r="H255" s="79">
        <v>1</v>
      </c>
      <c r="I255" s="79">
        <v>1</v>
      </c>
      <c r="J255" s="79">
        <v>1</v>
      </c>
      <c r="K255" s="79">
        <v>1</v>
      </c>
      <c r="L255" s="79">
        <v>1</v>
      </c>
      <c r="M255" s="79" t="s">
        <v>1281</v>
      </c>
      <c r="N255" s="85">
        <v>108</v>
      </c>
      <c r="O255" s="88">
        <v>112</v>
      </c>
      <c r="P255" s="79">
        <f>0.25*E255</f>
        <v>2.5</v>
      </c>
      <c r="Q255" s="79">
        <f>0.5*E255</f>
        <v>5</v>
      </c>
      <c r="R255" s="79">
        <f>0.75*E255</f>
        <v>7.5</v>
      </c>
      <c r="S255" s="79">
        <f t="shared" ref="S255:S256" si="80">1*E255</f>
        <v>10</v>
      </c>
      <c r="T255" s="79">
        <f>(((N255/O255)*E255)*0.25)</f>
        <v>2.4107142857142856</v>
      </c>
      <c r="U255" s="79"/>
      <c r="V255" s="79"/>
      <c r="W255" s="79"/>
      <c r="X255" s="80">
        <f t="shared" si="79"/>
        <v>0.24107142857142855</v>
      </c>
      <c r="Y255" s="76" t="s">
        <v>1282</v>
      </c>
      <c r="Z255" s="76" t="s">
        <v>1283</v>
      </c>
      <c r="AA255" s="76" t="s">
        <v>1284</v>
      </c>
      <c r="AB255" s="76" t="s">
        <v>1285</v>
      </c>
    </row>
    <row r="256" spans="1:28" ht="81.75" customHeight="1" thickBot="1">
      <c r="A256" s="86" t="s">
        <v>1310</v>
      </c>
      <c r="B256" s="76" t="s">
        <v>1244</v>
      </c>
      <c r="C256" s="77" t="s">
        <v>22</v>
      </c>
      <c r="D256" s="83" t="s">
        <v>1286</v>
      </c>
      <c r="E256" s="78">
        <v>10</v>
      </c>
      <c r="F256" s="79" t="s">
        <v>58</v>
      </c>
      <c r="G256" s="79" t="s">
        <v>1280</v>
      </c>
      <c r="H256" s="79">
        <v>1</v>
      </c>
      <c r="I256" s="79">
        <v>1</v>
      </c>
      <c r="J256" s="79">
        <v>1</v>
      </c>
      <c r="K256" s="79">
        <v>1</v>
      </c>
      <c r="L256" s="79">
        <v>1</v>
      </c>
      <c r="M256" s="79" t="s">
        <v>1246</v>
      </c>
      <c r="N256" s="79">
        <v>2644</v>
      </c>
      <c r="O256" s="82">
        <v>2644</v>
      </c>
      <c r="P256" s="79">
        <f>0.25*E256</f>
        <v>2.5</v>
      </c>
      <c r="Q256" s="79">
        <f>0.5*E256</f>
        <v>5</v>
      </c>
      <c r="R256" s="79">
        <f>0.75*E256</f>
        <v>7.5</v>
      </c>
      <c r="S256" s="79">
        <f t="shared" si="80"/>
        <v>10</v>
      </c>
      <c r="T256" s="79">
        <f>(((N256/O256)*E256)*0.25)</f>
        <v>2.5</v>
      </c>
      <c r="U256" s="79"/>
      <c r="V256" s="79"/>
      <c r="W256" s="79"/>
      <c r="X256" s="80">
        <f t="shared" si="79"/>
        <v>0.25</v>
      </c>
      <c r="Y256" s="76" t="s">
        <v>1287</v>
      </c>
      <c r="Z256" s="76" t="s">
        <v>1288</v>
      </c>
      <c r="AA256" s="76" t="s">
        <v>1289</v>
      </c>
      <c r="AB256" s="76" t="s">
        <v>42</v>
      </c>
    </row>
    <row r="257" spans="1:28" ht="81.75" customHeight="1" thickBot="1">
      <c r="A257" s="86" t="s">
        <v>1310</v>
      </c>
      <c r="B257" s="76" t="s">
        <v>1244</v>
      </c>
      <c r="C257" s="77" t="s">
        <v>22</v>
      </c>
      <c r="D257" s="83" t="s">
        <v>1290</v>
      </c>
      <c r="E257" s="78">
        <v>10</v>
      </c>
      <c r="F257" s="79" t="s">
        <v>24</v>
      </c>
      <c r="G257" s="79" t="s">
        <v>25</v>
      </c>
      <c r="H257" s="79">
        <v>4</v>
      </c>
      <c r="I257" s="79">
        <v>1</v>
      </c>
      <c r="J257" s="79">
        <v>1</v>
      </c>
      <c r="K257" s="79">
        <v>1</v>
      </c>
      <c r="L257" s="79">
        <v>1</v>
      </c>
      <c r="M257" s="79" t="s">
        <v>1281</v>
      </c>
      <c r="N257" s="79">
        <v>1</v>
      </c>
      <c r="O257" s="82"/>
      <c r="P257" s="79">
        <f>((I257/H257)*E257)</f>
        <v>2.5</v>
      </c>
      <c r="Q257" s="79">
        <f>((I257+J257)/H257)*E257</f>
        <v>5</v>
      </c>
      <c r="R257" s="79">
        <f>((I257+J257+K257)/H257)*E257</f>
        <v>7.5</v>
      </c>
      <c r="S257" s="79">
        <f>((I257+J257+K257+L257)/H257)*E257</f>
        <v>10</v>
      </c>
      <c r="T257" s="79">
        <f>+(N257/H257)*E257</f>
        <v>2.5</v>
      </c>
      <c r="U257" s="79"/>
      <c r="V257" s="79"/>
      <c r="W257" s="79"/>
      <c r="X257" s="80">
        <f>T257/S257</f>
        <v>0.25</v>
      </c>
      <c r="Y257" s="76" t="s">
        <v>1291</v>
      </c>
      <c r="Z257" s="76" t="s">
        <v>1292</v>
      </c>
      <c r="AA257" s="76" t="s">
        <v>42</v>
      </c>
      <c r="AB257" s="76" t="s">
        <v>1278</v>
      </c>
    </row>
    <row r="258" spans="1:28" ht="88.5" customHeight="1">
      <c r="A258" s="91" t="s">
        <v>1336</v>
      </c>
      <c r="B258" s="92" t="s">
        <v>1337</v>
      </c>
      <c r="C258" s="92"/>
      <c r="D258" s="92"/>
    </row>
  </sheetData>
  <autoFilter ref="A5:X257"/>
  <mergeCells count="11">
    <mergeCell ref="B258:D258"/>
    <mergeCell ref="X4:AB4"/>
    <mergeCell ref="AA1:AB2"/>
    <mergeCell ref="A3:AB3"/>
    <mergeCell ref="I4:L4"/>
    <mergeCell ref="N4:O4"/>
    <mergeCell ref="P4:S4"/>
    <mergeCell ref="T4:W4"/>
    <mergeCell ref="A1:Z2"/>
    <mergeCell ref="G4:H4"/>
    <mergeCell ref="M4:M5"/>
  </mergeCells>
  <phoneticPr fontId="6" type="noConversion"/>
  <pageMargins left="0" right="0" top="0" bottom="0" header="0" footer="0"/>
  <pageSetup paperSize="9" firstPageNumber="0" fitToWidth="0" fitToHeight="0" orientation="portrait" horizontalDpi="300" verticalDpi="300" r:id="rId1"/>
  <headerFooter alignWithMargins="0"/>
  <ignoredErrors>
    <ignoredError sqref="P12:T12"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345D66-10C8-4ECB-BD3C-60A88A3903F9}"/>
</file>

<file path=customXml/itemProps2.xml><?xml version="1.0" encoding="utf-8"?>
<ds:datastoreItem xmlns:ds="http://schemas.openxmlformats.org/officeDocument/2006/customXml" ds:itemID="{825157D2-90BE-4696-9620-5D4F803C5E6A}"/>
</file>

<file path=customXml/itemProps3.xml><?xml version="1.0" encoding="utf-8"?>
<ds:datastoreItem xmlns:ds="http://schemas.openxmlformats.org/officeDocument/2006/customXml" ds:itemID="{907E2E9D-64F7-430B-B26C-845FF723DD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TABLA ORGANIZADA</vt:lpstr>
      <vt:lpstr>GRAFICA</vt:lpstr>
      <vt:lpstr>POA NIVEL CENTRAL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JOSE RICARDO GUALTEROS UVA</cp:lastModifiedBy>
  <cp:lastPrinted>2020-04-17T12:57:22Z</cp:lastPrinted>
  <dcterms:created xsi:type="dcterms:W3CDTF">2020-04-17T12:58:11Z</dcterms:created>
  <dcterms:modified xsi:type="dcterms:W3CDTF">2020-04-28T19:18:09Z</dcterms:modified>
</cp:coreProperties>
</file>