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3975" activeTab="0"/>
  </bookViews>
  <sheets>
    <sheet name="4248" sheetId="1" r:id="rId1"/>
    <sheet name="Hoja2" sheetId="2" r:id="rId2"/>
    <sheet name="PA OBJETOS Y FINANC 2013" sheetId="3" r:id="rId3"/>
  </sheets>
  <externalReferences>
    <externalReference r:id="rId6"/>
    <externalReference r:id="rId7"/>
    <externalReference r:id="rId8"/>
  </externalReferences>
  <definedNames>
    <definedName name="actividades">'[3]ACTIVIDADES'!$B$1:$B$1289</definedName>
    <definedName name="_xlnm.Print_Area" localSheetId="0">'4248'!$A$1:$O$202</definedName>
    <definedName name="_xlnm.Print_Area" localSheetId="2">'PA OBJETOS Y FINANC 2013'!$C$3:$J$12</definedName>
    <definedName name="concepto_de_gasto">'[3]INFO GENERAL'!$A$661:$A$802</definedName>
    <definedName name="_xlnm.Print_Titles" localSheetId="0">'4248'!$8:$8</definedName>
    <definedName name="_xlnm.Print_Titles" localSheetId="2">'PA OBJETOS Y FINANC 2013'!$2:$3</definedName>
    <definedName name="UNIDAD_DE_MEDIDA">'[3]INFO GENERAL'!$A$371:$A$447</definedName>
  </definedNames>
  <calcPr fullCalcOnLoad="1"/>
</workbook>
</file>

<file path=xl/sharedStrings.xml><?xml version="1.0" encoding="utf-8"?>
<sst xmlns="http://schemas.openxmlformats.org/spreadsheetml/2006/main" count="2816" uniqueCount="1058">
  <si>
    <t>INSTRUCTIVO</t>
  </si>
  <si>
    <t xml:space="preserve">Fecha: </t>
  </si>
  <si>
    <t>I. OBJETIVO</t>
  </si>
  <si>
    <t>II. RESPONSABLE</t>
  </si>
  <si>
    <t>III. FRECUENCIA</t>
  </si>
  <si>
    <t>IV. FUENTES DE INFORMACIÓN</t>
  </si>
  <si>
    <t>V. RESPONSABLE DE RECIBIRLO</t>
  </si>
  <si>
    <t>VI. PUNTOS IMPORTANTES</t>
  </si>
  <si>
    <t>Clave</t>
  </si>
  <si>
    <t>Concepto</t>
  </si>
  <si>
    <t>Descripción</t>
  </si>
  <si>
    <t>Título: Plan General de Contratación</t>
  </si>
  <si>
    <t>Plan de Acción de cada una de las Dependencias de la SED.</t>
  </si>
  <si>
    <t>Item</t>
  </si>
  <si>
    <t>Objeto</t>
  </si>
  <si>
    <t>Fecha aproximada de apertura</t>
  </si>
  <si>
    <t>Valor total</t>
  </si>
  <si>
    <t>Cantidad</t>
  </si>
  <si>
    <t>Valor unitario (incluido IVA)</t>
  </si>
  <si>
    <t>Valor total del elemento</t>
  </si>
  <si>
    <t>Registrar la información requerida por la Dirección de Contratación para las actividades relacionadas con el Plan General de Contratación</t>
  </si>
  <si>
    <t>Código: DDC-IT-001</t>
  </si>
  <si>
    <t>SECRETARÍA DE EDUCACIÓN DEL DISTRITO CAPITAL</t>
  </si>
  <si>
    <t>(2) OBJETO</t>
  </si>
  <si>
    <t>(1) ITEM</t>
  </si>
  <si>
    <t>(5) FECHA APROXIMADA DE APERTURA</t>
  </si>
  <si>
    <t>(6) VALOR TOTAL</t>
  </si>
  <si>
    <t>(7) CANTIDAD</t>
  </si>
  <si>
    <t>(8) VALOR UNITARIO (INCLUIDO IVA)</t>
  </si>
  <si>
    <t>(9) VALOR TOTAL DEL ELEMENTO</t>
  </si>
  <si>
    <t>(11) NO. DE COMPONENTE</t>
  </si>
  <si>
    <t>(12) DESCRIPCIÓN DE COMPONENTE</t>
  </si>
  <si>
    <t>No. de Componente</t>
  </si>
  <si>
    <t>Descripción del Componente</t>
  </si>
  <si>
    <t>Responsable SOC</t>
  </si>
  <si>
    <t>(14) COORDINADOR OPERATIVO</t>
  </si>
  <si>
    <t>(15) RESPONSABLE (SOC)</t>
  </si>
  <si>
    <t>Ordenador del Gasto responsable</t>
  </si>
  <si>
    <t>Gerente del Proyecto</t>
  </si>
  <si>
    <t>Coordinador Operativo</t>
  </si>
  <si>
    <t>(3) MODALIDAD DE SELECCIÓN</t>
  </si>
  <si>
    <t>(10) ORDENADOR DEL GASTO RESPONSABLE</t>
  </si>
  <si>
    <t>(13) GERENTE DEL PROYECTO</t>
  </si>
  <si>
    <t>Valor unitario de los ítems incluidos en el campo cantidad. (Se debe escribir sin ningún formato).</t>
  </si>
  <si>
    <t>Modalidad de selección</t>
  </si>
  <si>
    <t>Elaboración inicial anual y modificaciones según necesidad.</t>
  </si>
  <si>
    <t>Profesional Oficina de Contratos</t>
  </si>
  <si>
    <t>Consecutivo de la necesidad.</t>
  </si>
  <si>
    <t>Se diligencia la modalidad de selección. Ej: Contratación Directa, Licitación Pública</t>
  </si>
  <si>
    <t>Se diligencia teniendo en cuenta el objeto. Ej: Prestación de Servicios.</t>
  </si>
  <si>
    <t>Tipo de contrato</t>
  </si>
  <si>
    <t>(4) TIPO DE CONTRATO</t>
  </si>
  <si>
    <t>Es la fecha esperada de apertura, cuyo formato de digitación es día/mes/año.</t>
  </si>
  <si>
    <t>Es el resultado de sumar cada uno de los valores totales de los elementos que se van a adquirir por cada proceso contractual.</t>
  </si>
  <si>
    <t>Detallar cuántas unidades del bien, obra o servicio se planean adquirir.</t>
  </si>
  <si>
    <t>Es el resultado de multiplicar los valores unitarios por la cantidad.</t>
  </si>
  <si>
    <t xml:space="preserve">Diligenciar el Ordenador del Gasto responsable del componente en los casos de Proyectos de inversión o del Rubro de funcionamiento. </t>
  </si>
  <si>
    <t>Diligenciar el número del componente del proyecto.</t>
  </si>
  <si>
    <t>Indicar el nombre del componente.</t>
  </si>
  <si>
    <t>Diligenciar el nombre y el cargo del Coordinador Operativo del componente al cual pertenece el item.</t>
  </si>
  <si>
    <t xml:space="preserve">Diligenciar el nombre y el cargo del Gerente del proyecto al cual pertenece el item. </t>
  </si>
  <si>
    <t>Diligenciar el nombre y el cargo del Profesional Responsable que realizará los estudios previos y la SOC.</t>
  </si>
  <si>
    <t>Se diligencia el objeto del gasto por el cual se realizará la contratación. En el caso de los proyectos de inversión el  objeto de gasto debe ser coherente con el consignado en la ficha del proyecto.</t>
  </si>
  <si>
    <t xml:space="preserve">Garantizar la prestación del servicio educativo a niños, niñas y adolescentes del Distrito Capital, beneficiarios del proyecto 4248 "Subsidios a la Demanda Educativa" </t>
  </si>
  <si>
    <t>Prestar servicios de apoyo a la gestión a la Dirección de Cobertura con la finalidad de desarrollar acciones y actividades relacionadas con la ejecución del Proyecto 4248 "Subsidios a la Demanda Educativa"</t>
  </si>
  <si>
    <t>Prestar servicios profesionales de apoyo a la Dirección de Cobertura en el  acompañamiento a todas las actividades inherentes a la ejecución de los contratos con los colegios  que atienden estudiantes beneficiarios del Proyecto 4248 "Subsidios a la Demanda Educativa</t>
  </si>
  <si>
    <t>CONTRATACIÓN DIRECTA</t>
  </si>
  <si>
    <t>CONCURSO DE MERITOS</t>
  </si>
  <si>
    <t>SUBSECRETARIA DE ACCESO Y PERMANENCIA- DIRECCIÓN DE COBERTURA</t>
  </si>
  <si>
    <t>PLAN GENERAL DE CONTRATACIÓN - BOGOTÁ HUMANA  2013</t>
  </si>
  <si>
    <t>PROYECTO 4248 "SUBSIDIOS A LA DEMANDA EDUCATIVA"</t>
  </si>
  <si>
    <t>SUBSECRETARIA DE ACCESO Y PERMANENCIA</t>
  </si>
  <si>
    <t>MARIA ELVIRA CARVAJAL SALCEDO- DIRECTORA DE COBERTURA</t>
  </si>
  <si>
    <t>MARIA DEL PILAR ROJAS CUEVAS</t>
  </si>
  <si>
    <t>1-SERVICIO EDUCATIVO CONTRATADO</t>
  </si>
  <si>
    <t>2-Colegios en concesión</t>
  </si>
  <si>
    <t>MARIA DEL PILAR ROJAS C.</t>
  </si>
  <si>
    <t>JUAN FRANCISO SALCEDO REYES</t>
  </si>
  <si>
    <t>MARIA CONSUELO RAMIREZ</t>
  </si>
  <si>
    <t>FELIPE BONILLA</t>
  </si>
  <si>
    <t>JHON MARIO MORALES</t>
  </si>
  <si>
    <t>OBJETOS DE GASTO Y FINANCIACIÓN</t>
  </si>
  <si>
    <t>ACTIVIDADES</t>
  </si>
  <si>
    <t>OBJETOS DE GASTO</t>
  </si>
  <si>
    <t>FUENTES DE FINANCIACIÓN</t>
  </si>
  <si>
    <t>CODIGO OBJETO</t>
  </si>
  <si>
    <t>OBJETO</t>
  </si>
  <si>
    <t>CONCEPTO DE GASTO FUT</t>
  </si>
  <si>
    <t>UNIDAD DE MEDIDA</t>
  </si>
  <si>
    <t>CANT.</t>
  </si>
  <si>
    <t>COSTO UNITARIO</t>
  </si>
  <si>
    <t xml:space="preserve">TOTAL </t>
  </si>
  <si>
    <t>0101 Atender escolares a través de la estrategia de contratación del servicio educativo</t>
  </si>
  <si>
    <t>Contratos con instituciones para la prestación del servicio educativo 01-6-02-37</t>
  </si>
  <si>
    <t>Estudiantes</t>
  </si>
  <si>
    <t>0102 Garantizar el pago de las obligaciones ó ajustes derivadas de la prestación de servicio educativo según reporte de interventoría.</t>
  </si>
  <si>
    <t>Garantizar el pago de las obligaciones ó ajustes derivadas de la prestación del servicio educativo según reporte de interventoría</t>
  </si>
  <si>
    <t>Compromisos</t>
  </si>
  <si>
    <t>0104 Realizar la interventoria para el seguimiento y control de los beneficiarios y los compromisos de los colegios contratados para la prestación del servicio educativo</t>
  </si>
  <si>
    <t>Realizar las labores de  seguimiento y verificación  a los beneficiarios y los compromisos de los colegios contratados para la prestación del servicio educativo</t>
  </si>
  <si>
    <t>Labores de evaluación a los colegios vinculados a convenio a través del banco de oferentes y colegios en concesión 01-3-04-219</t>
  </si>
  <si>
    <t>Personas</t>
  </si>
  <si>
    <t>0105 Evaluar los colegios inscritos en el Banco de Oferentes</t>
  </si>
  <si>
    <t>Realizar labores de evaluación a los colegios inscritos en el Banco de Oferentes</t>
  </si>
  <si>
    <t>0106 Suministrar apoyo profesional y técnico para las actividades de administración, supervisión y seguimiento del proyecto.</t>
  </si>
  <si>
    <t>Garantizar el  apoyo profesional y técnico para las actividades de administración, supervisión y seguimiento del proyecto</t>
  </si>
  <si>
    <t>Personal contratado para apoyar las actividades propias de los proyectos de inversión de la entidad 01-3-04-1</t>
  </si>
  <si>
    <t>0201 Garantizar la prestación del servicio educativo a través de los cupos existentes en los colegios entregados en concesión</t>
  </si>
  <si>
    <t>Prestar servicio educativo para mantener los cupos existentes en los colegios en concesión</t>
  </si>
  <si>
    <t>0202 Realizar la evaluación de la calidad del servicio educativo a través del modelo de colegios en concesión</t>
  </si>
  <si>
    <t>Evaluar y hacer seguimiento a los contratos con los colegios de concesión educativa</t>
  </si>
  <si>
    <t>Evaluación educativa 01-3-01-9</t>
  </si>
  <si>
    <t>0204 Realizar la interventoría de los bienes entregados a los colegios en concesión para determinar el estado de los mismos (Planta física, dotaciones, equipos de computo, entre otros).</t>
  </si>
  <si>
    <t>Realizar labores de interventoría en los asuntos relacionados con la administración y mejora de los bienes entregados a los colegios en concesión</t>
  </si>
  <si>
    <t>Diseñar, probar  y ajustar la metodología para la calificación del logro de los objetivos comunes y específicos de los diversos niveles de la educación formal en los establecimientos educativos concesionados por la SED y la evaluación de los resultados financieros de la ejecución de los contratos.</t>
  </si>
  <si>
    <t/>
  </si>
  <si>
    <t>TOTAL</t>
  </si>
  <si>
    <t>OTROS DISTRITO  (INVERSION)</t>
  </si>
  <si>
    <t>167-S.G.P. EDUCACIÓN</t>
  </si>
  <si>
    <t>CPSE CON INSTITUCIONES</t>
  </si>
  <si>
    <t>OBLIGACIONES AÑOS ANT.</t>
  </si>
  <si>
    <t>INGRESA PGC</t>
  </si>
  <si>
    <t>NO INGRESA PGC</t>
  </si>
  <si>
    <t>SEGUIMIENTO Y VERIFICACIÓN CONVENIOS</t>
  </si>
  <si>
    <t>EVALUACIÓN CONVENIOS</t>
  </si>
  <si>
    <t>WILSON YOEL RODRIGUEZ GOMEZ</t>
  </si>
  <si>
    <t>PRESTACION DE SERVICIOS PROFESIONALES</t>
  </si>
  <si>
    <t>PRESTACION DE SERVICIOS EDUCATIVOS</t>
  </si>
  <si>
    <t>PRESTACION DE SERVICIOS DE APOYO A LA GESTION</t>
  </si>
  <si>
    <t xml:space="preserve">Prestar servicio educativo a niños, niñas y adolescentes del Distrito Capital, beneficiarios del proyecto 4248 "Subsidios a la Demanda Educativa" </t>
  </si>
  <si>
    <t>Brindar apoyo profesional a la Dirección de Cobertura en el acompañamiento a   todas las actividades  inherentes a la ejecución de los contratos con los colegios que atienden estudiantes beneficiarios del Proyecto 4248 "Subsidios a la Demanda Educativa", en especial las relacionadas con la gratuidad educativa</t>
  </si>
  <si>
    <t>Brindar  apoyo profesional a la Dirección de Cobertura en el acompañamiento a   todas las actividades  inherentes a la ejecución de los contratos con los colegios que atienden estudiantes beneficiarios del Proyecto 4248 "Subsidios a la Demanda Educativa", en especial las relacionadas con la gratuidad educativa</t>
  </si>
  <si>
    <t>PENDIENTE X DEFINIR</t>
  </si>
  <si>
    <t>SUMINISTRA APOY PR Y TE</t>
  </si>
  <si>
    <t>PREST SERV CONCESION</t>
  </si>
  <si>
    <t>EV Y SEG CONCESIÓN</t>
  </si>
  <si>
    <t>CONTRATO DE CONSULTORIA</t>
  </si>
  <si>
    <t>MARTHA FRANCO</t>
  </si>
  <si>
    <t>INTERV CONCESION</t>
  </si>
  <si>
    <t>2-COLEGIOS EN CONCESIÓN</t>
  </si>
  <si>
    <t>Brindar apoyo profesional a la Dirección de Cobertura en las labores de sistematización y actualización de la información generada con ocasión de la evaluación a los colegios admitidos para la conformación del Banco de Oferentes 2013</t>
  </si>
  <si>
    <t>PRESUPUESTO 2013</t>
  </si>
  <si>
    <r>
      <t xml:space="preserve">PRESTAR </t>
    </r>
    <r>
      <rPr>
        <sz val="11"/>
        <rFont val="Calibri"/>
        <family val="2"/>
      </rPr>
      <t> </t>
    </r>
    <r>
      <rPr>
        <sz val="11"/>
        <color indexed="56"/>
        <rFont val="Calibri"/>
        <family val="2"/>
      </rPr>
      <t xml:space="preserve">SERVICIO </t>
    </r>
    <r>
      <rPr>
        <sz val="11"/>
        <rFont val="Calibri"/>
        <family val="2"/>
      </rPr>
      <t>PROFESIONAL ESPECIALIZAD</t>
    </r>
    <r>
      <rPr>
        <sz val="11"/>
        <color indexed="56"/>
        <rFont val="Calibri"/>
        <family val="2"/>
      </rPr>
      <t>O</t>
    </r>
    <r>
      <rPr>
        <sz val="11"/>
        <rFont val="Calibri"/>
        <family val="2"/>
      </rPr>
      <t xml:space="preserve"> A LA GESTION DE LA SUBSECRETARIA DE ACCESO Y PERMANENCIA, Y EN ESPECIAL, A LA DIRECCIÓN DE COBERTURA EN LOS ASUNTOS RELACIONADOS CON EL SEGUIMIENTO A LOS CONTRATOS DE CONCESIÓN EDUCATIVA.</t>
    </r>
  </si>
  <si>
    <t>CONTRATO DE INTERVENTORIA</t>
  </si>
  <si>
    <t>Prestar servicios profesionales de apoyo a la Dirección de Cobertura en el  acompañamiento a todas las actividades relacionadas con el seguimiento a los contratos de concesión educativa</t>
  </si>
  <si>
    <t>Serv. Educ contratado</t>
  </si>
  <si>
    <t>Colegios en concesión</t>
  </si>
  <si>
    <r>
      <t>Prestar servicio profesional especializado para el seguimiento y gestión de proyectos estratégicos de la Subsecretaría de Acceso y Permanencia</t>
    </r>
    <r>
      <rPr>
        <sz val="8"/>
        <color indexed="56"/>
        <rFont val="Arial"/>
        <family val="2"/>
      </rPr>
      <t xml:space="preserve"> y de la </t>
    </r>
    <r>
      <rPr>
        <sz val="8"/>
        <rFont val="Arial"/>
        <family val="2"/>
      </rPr>
      <t>Dirección de Cobertura, especialmente  en los asuntos relacionados con el seguimiento a los contratos de concesión educativa</t>
    </r>
  </si>
  <si>
    <t>COLEGIO SAN GREGORIO HERNANDEZ</t>
  </si>
  <si>
    <t>COLEGIO SAN JUAN DE LOS PASTOS</t>
  </si>
  <si>
    <t>COLEGIO ALCALA</t>
  </si>
  <si>
    <t>COLEGIO CLARETIANO</t>
  </si>
  <si>
    <t>COLEGIO COLOMBO JAPONES</t>
  </si>
  <si>
    <t>LICEO NUEVOS HORIZONTES</t>
  </si>
  <si>
    <t>GIMNASIO COLOMBO ANDINO</t>
  </si>
  <si>
    <t>GIMNASIO MODERNO DEL PRADO</t>
  </si>
  <si>
    <t>COLEGIO REMBRANDT</t>
  </si>
  <si>
    <t>COLEGIO CAMPESTRE MAXIMINO POITIERS</t>
  </si>
  <si>
    <t>COLEGIO LA ESPERANZA DEL MAÑANA</t>
  </si>
  <si>
    <t>COLEGIO NEIL ARMSTRONG</t>
  </si>
  <si>
    <t>COLEGIO NUEVA CIENCIA</t>
  </si>
  <si>
    <t>COLEGIO SAN NICOLAS DE TOLENTINO</t>
  </si>
  <si>
    <t>COLEGIO SAN VICENTE FERRER</t>
  </si>
  <si>
    <t>COLEGIO WINCHESTER</t>
  </si>
  <si>
    <t>LICEO EMPRESARIAL DEL CAMPO</t>
  </si>
  <si>
    <t>COLEGIO ALAMEDA</t>
  </si>
  <si>
    <t>COLEGIO COFRATERNIDAD DE SAN FERNANDO</t>
  </si>
  <si>
    <t>COLEGIO INTERAMERICANO</t>
  </si>
  <si>
    <t>COLEGIO ISABELITA TEJADA</t>
  </si>
  <si>
    <t>COLEGIO POPULAR BOLIVARIANO</t>
  </si>
  <si>
    <t>colegioipag@gmail.com</t>
  </si>
  <si>
    <t>FUNDACION EDUCACIONAL ANA RESTREPO DEL CORRAL</t>
  </si>
  <si>
    <t>funrestrepo2@gmail.com</t>
  </si>
  <si>
    <t>xcorredor@hogarnuevagranada.org</t>
  </si>
  <si>
    <t>INSTITUTO SIERVAS DE LA MADRE DE DIOS</t>
  </si>
  <si>
    <t>ismds@yahoo.com</t>
  </si>
  <si>
    <t>FUNDACION INTEGRAL AVANCEMOS</t>
  </si>
  <si>
    <t>avanfatima@hotmail.com</t>
  </si>
  <si>
    <t>cocoal4@yahoo.es</t>
  </si>
  <si>
    <t>COLEGIO LORENZO DE ALCANTUZ LTDA</t>
  </si>
  <si>
    <t>lorenzodealcantuz20@yahoo.es</t>
  </si>
  <si>
    <t>coljuanrulfo@yahoo.com</t>
  </si>
  <si>
    <t>CENTRO EDUCATIVO FE Y ALEGRIA SANTA LIBRADA</t>
  </si>
  <si>
    <t>santalibrada@feyalegria.org.co</t>
  </si>
  <si>
    <t>COLEGIO ISIDRO MOLINA EU</t>
  </si>
  <si>
    <t>colegioisidro@gmail.com</t>
  </si>
  <si>
    <t>colsgh@gmail.com</t>
  </si>
  <si>
    <t>colsajupa@hotmail.com</t>
  </si>
  <si>
    <t>colstalibrada@yahoo.com</t>
  </si>
  <si>
    <t>colsamapa@hotmail.com</t>
  </si>
  <si>
    <t>lsantaanadelsur@gmail.com</t>
  </si>
  <si>
    <t>LICEO MAX PLANCK</t>
  </si>
  <si>
    <t>maxplanck_1enbogota@hotmail.com</t>
  </si>
  <si>
    <t>cojulopez@yahoo.es</t>
  </si>
  <si>
    <t>colsantacecilia@yahoo.es</t>
  </si>
  <si>
    <t>EXTERNADO PORFIRIO BARBA JACOB</t>
  </si>
  <si>
    <t>FLOR LILIA ROJAS DE CASTRO</t>
  </si>
  <si>
    <t>externadoporfiriobarbajacob@hotmail.com</t>
  </si>
  <si>
    <t>colegio_alcala@yahoo.com</t>
  </si>
  <si>
    <t>GLORIA YOLANDA GACHA USAQUEN</t>
  </si>
  <si>
    <t>ocaceres70@hotmail.com</t>
  </si>
  <si>
    <t>LICEO DE OXFORD</t>
  </si>
  <si>
    <t>liceodeoxford@hotmail.com</t>
  </si>
  <si>
    <t>INSTITUTO CLARA FEY</t>
  </si>
  <si>
    <t>COLEGIO ESTANCIA DE BOSA LTDA</t>
  </si>
  <si>
    <t>colestanciabosa@hotmail.com</t>
  </si>
  <si>
    <t>GIMNASIO REAL AMERICANO</t>
  </si>
  <si>
    <t>gra1250@gmail.com</t>
  </si>
  <si>
    <t>liceolopezosorio@hotmail.com</t>
  </si>
  <si>
    <t>LICEO CULTURAL LUIS ENRIQUE OSORIO</t>
  </si>
  <si>
    <t>ORLANDO VILLAMARIN</t>
  </si>
  <si>
    <t>liceoleo1@gmail.com</t>
  </si>
  <si>
    <t>liceocentauros@gmail.com</t>
  </si>
  <si>
    <t>HORTENCIA OTALORA OTALORA</t>
  </si>
  <si>
    <t>mendez-diana@hotmail.com</t>
  </si>
  <si>
    <t>liceoctaviopaz@gmail.com</t>
  </si>
  <si>
    <t>colegiomixtoltda@hotmail.com</t>
  </si>
  <si>
    <t>GIMNASIO LOS SAUCES</t>
  </si>
  <si>
    <t>gimsau@gimsau.edu.co</t>
  </si>
  <si>
    <t>CENTRO EDUCATIVO WILFREDO LEHNER</t>
  </si>
  <si>
    <t>LUZ MARINA MUÑOZ DE BELTRAN</t>
  </si>
  <si>
    <t>colricaurtebosa@yahoo.es</t>
  </si>
  <si>
    <t>secretariaclaret@colclaretiano.com</t>
  </si>
  <si>
    <t>COLEGIO CLARETIANO EL LIBERTADOR</t>
  </si>
  <si>
    <t>MARLEN JACQUELINE GONZALEZ RONCANCIO</t>
  </si>
  <si>
    <t>int_coljap@hotmail.com</t>
  </si>
  <si>
    <t>miguelasturias@hotmail.com</t>
  </si>
  <si>
    <t>CORPORACION EDUCATIVA GUIMARC</t>
  </si>
  <si>
    <t>iguimarc48@hotmail.com</t>
  </si>
  <si>
    <t>gimnasio_caceres@hotmail.com</t>
  </si>
  <si>
    <t>INSTITUTO ACADEMICO BOSA</t>
  </si>
  <si>
    <t>institutoacademicobosa@hotmail.com</t>
  </si>
  <si>
    <t>iamutis@hotmail.com</t>
  </si>
  <si>
    <t>INSTITUTO EL GRAN SABER</t>
  </si>
  <si>
    <t>insgransaber@yahoo.es</t>
  </si>
  <si>
    <t>INSTITUTO GERARDO VALENCIA CANO</t>
  </si>
  <si>
    <t>valenciacano68@yahoo.com</t>
  </si>
  <si>
    <t>INSTITUTO TECNICO COMERCIAL MARMATOS</t>
  </si>
  <si>
    <t>marbosa1@yahoo.es</t>
  </si>
  <si>
    <t>FLOR MARIA CARRERO SALAZAR</t>
  </si>
  <si>
    <t>liceotoledo@yahoo.com.ar</t>
  </si>
  <si>
    <t>LICEO DIVINO NIÑO JESUS</t>
  </si>
  <si>
    <t>LICEO MANUEL ELKIN PATARROYO</t>
  </si>
  <si>
    <t>EVARISTO GONZALEZ CASAS</t>
  </si>
  <si>
    <t>elviristo@yahoo.com</t>
  </si>
  <si>
    <t>SARA FELICIA PIZARRO GONZALEZ</t>
  </si>
  <si>
    <t>miinfanciacreativa@hotmail.com</t>
  </si>
  <si>
    <t>colparis@hotmail.com</t>
  </si>
  <si>
    <t>LICEO SAN PABLO DE BOSA LTDA</t>
  </si>
  <si>
    <t>liceo_sanpablo@yahoo.com</t>
  </si>
  <si>
    <t>nuevoliceogranadino7@yahoo.es</t>
  </si>
  <si>
    <t>GIMNASIO ENRIQUE DUSSEL</t>
  </si>
  <si>
    <t>gedussel@hotmail.com</t>
  </si>
  <si>
    <t>liceociudadcapital7@yahoo.es</t>
  </si>
  <si>
    <t>gimnasiolasamericas8@hotmail.com</t>
  </si>
  <si>
    <t>INSTITUTO RENATO DESCARTES</t>
  </si>
  <si>
    <t>instrenatodescartes@hotmail.com</t>
  </si>
  <si>
    <t>UNIDAD EDUCATIVA JEAN PIAGET</t>
  </si>
  <si>
    <t>uejeanpiaget@yahoo.es</t>
  </si>
  <si>
    <t>sanluis@feyalegria.org.co</t>
  </si>
  <si>
    <t>sarita875@hotmail.com</t>
  </si>
  <si>
    <t>JOSE EVERARDO VARGAS MENDOZA</t>
  </si>
  <si>
    <t>liceoeucaristicomixto@hotmail.com</t>
  </si>
  <si>
    <t>COLEGIO COMERCIAL GRANBOGOTANO</t>
  </si>
  <si>
    <t>WILLIAM RODRIGO NAVARRO CRUZ</t>
  </si>
  <si>
    <t>COLEGIO COOPERATIVO DE TIMIZA</t>
  </si>
  <si>
    <t>colcooptimiza@hotmail.com</t>
  </si>
  <si>
    <t>FANNY LOPEZ GALINDO</t>
  </si>
  <si>
    <t>gimnasiodelprado@gmail.com</t>
  </si>
  <si>
    <t>JOSE JAVIER ALBARRACIN AVILA</t>
  </si>
  <si>
    <t>buzon@gimnasionuevaamerica.edu.co</t>
  </si>
  <si>
    <t>MARIA DEL CARMEN MOYANO DE LEON</t>
  </si>
  <si>
    <t>coldecali@yahoo.com</t>
  </si>
  <si>
    <t>colfomeque@hotmail.com</t>
  </si>
  <si>
    <t>colciudadpatiobonito@hotmail.com</t>
  </si>
  <si>
    <t>colegiojazmin@hotmail.com</t>
  </si>
  <si>
    <t>colrafaelgorna@yahoo.es</t>
  </si>
  <si>
    <t>LIGIA CELMIRA ABRIL</t>
  </si>
  <si>
    <t>colsanbonifacio@hotmail.com</t>
  </si>
  <si>
    <t>secretariacso@hotmail.com</t>
  </si>
  <si>
    <t>coltayrona_28@hotmail.com</t>
  </si>
  <si>
    <t>ESCUELA FE Y ALEGRIA PATIO BONITO</t>
  </si>
  <si>
    <t>patiobonito@feyalegria.org.co</t>
  </si>
  <si>
    <t>secretaria@liceoculturalmosquera.edu.co</t>
  </si>
  <si>
    <t>LICEO MODERNO LEON BAEZ</t>
  </si>
  <si>
    <t>JOSE PATROCINIO LEON BAEZ</t>
  </si>
  <si>
    <t>liceomodernoleonbaez@hotmail.com</t>
  </si>
  <si>
    <t>JOSE ALCIDES SANABRIA SEDANO</t>
  </si>
  <si>
    <t>liceolasnieves@etb.net.co</t>
  </si>
  <si>
    <t>INSTITUCIÓN EDUCATIVA COMPARTIR TINTAL</t>
  </si>
  <si>
    <t>ietintal@gmail.com</t>
  </si>
  <si>
    <t>rectoriaunepa@hotmail.com</t>
  </si>
  <si>
    <t>lpboliv@hotmail.com</t>
  </si>
  <si>
    <t>LICEO SAN BASILIO MAGNO</t>
  </si>
  <si>
    <t>marthayc@hotmail.com</t>
  </si>
  <si>
    <t>garces@feyalegria.org.co</t>
  </si>
  <si>
    <t>recolpae@gmail.com</t>
  </si>
  <si>
    <t>COLEGIO DE FORMACION INTEGRAL VIRGEN DE LA PEÑA LTDA</t>
  </si>
  <si>
    <t>colvipe@gmail.com</t>
  </si>
  <si>
    <t>colegiomayordegales@hotmail.com</t>
  </si>
  <si>
    <t>COLEGIO PEDAGOGICO DEL ESPIRITU SANTO COPES</t>
  </si>
  <si>
    <t>colegio_copes@hotmail.com</t>
  </si>
  <si>
    <t>colegiorembrandt@yahoo.com.ar</t>
  </si>
  <si>
    <t>GIMNASIO FELIX LIMITADA</t>
  </si>
  <si>
    <t>gimnasiofelix2@hotmail.com</t>
  </si>
  <si>
    <t>MIGUEL ANTONIO HERNANDEZ CANO</t>
  </si>
  <si>
    <t>liceomoderno.celestinfreinet@gmail.com</t>
  </si>
  <si>
    <t>liceoengativa@yahoo.es</t>
  </si>
  <si>
    <t>LICEO SAN LEON MAGNO</t>
  </si>
  <si>
    <t>liceosanleonmagno@hotmail.com</t>
  </si>
  <si>
    <t>centrodonbosco@etb.net.co</t>
  </si>
  <si>
    <t>INSTITUTO NUESTRA SEÑORA DEL AMPARO</t>
  </si>
  <si>
    <t>insa@etb.net.co</t>
  </si>
  <si>
    <t>fundacionsanmauricio@hotmail.com</t>
  </si>
  <si>
    <t>GIMNASIO CAMPESTRE STEPHEN HAWKING</t>
  </si>
  <si>
    <t>gcstephenhawking@gmail.com</t>
  </si>
  <si>
    <t>LICEO TERIOSKA EU</t>
  </si>
  <si>
    <t>liceoterioska@hotmail.com</t>
  </si>
  <si>
    <t>maximinopoitiers@yahoo.es</t>
  </si>
  <si>
    <t>LICEO FESAN</t>
  </si>
  <si>
    <t>info@liceofesan.edu.co</t>
  </si>
  <si>
    <t>liceopaulofreire@hotmail.com</t>
  </si>
  <si>
    <t>GIMNASIO NUEVO SUBA</t>
  </si>
  <si>
    <t>CENTRO EDUCATIVO ASOSIERVAS</t>
  </si>
  <si>
    <t>col_asosiervas@hotmail.com</t>
  </si>
  <si>
    <t>CENTRO EDUCATIVO LOMBARDIA</t>
  </si>
  <si>
    <t>centroedulombardia@yahoo.es</t>
  </si>
  <si>
    <t>colegiocien@hotmail.com</t>
  </si>
  <si>
    <t>colalafas@yahoo.com</t>
  </si>
  <si>
    <t>edsalam_1@hotmail.com</t>
  </si>
  <si>
    <t>colegionazareth61@gmail.com</t>
  </si>
  <si>
    <t>COLEGIO IDEOLOGICO CREATIVO</t>
  </si>
  <si>
    <t>rectoria@ideologicocreativo.edu.co</t>
  </si>
  <si>
    <t>colesperanzadelman@hotmail.com</t>
  </si>
  <si>
    <t>colneilarmstrong2@hotmail.com</t>
  </si>
  <si>
    <t>nuevaciencia@gmail.com</t>
  </si>
  <si>
    <t>DELIA PATRICIA CURTIDOR MARTINEZ</t>
  </si>
  <si>
    <t>rectoria@colegiosannico.edu.co</t>
  </si>
  <si>
    <t>sanvicenteferrer@hotmail.com</t>
  </si>
  <si>
    <t>colegiowinchester2006@yahoo.es</t>
  </si>
  <si>
    <t>GIMNASIO NUEVA COLOMBIA DE SUBA</t>
  </si>
  <si>
    <t>gimnasionuevacolombia@hotmail.com</t>
  </si>
  <si>
    <t>GIMNASIO SANTANDER</t>
  </si>
  <si>
    <t>gimsanco@yahoo.com</t>
  </si>
  <si>
    <t>INSTITUTO HERBERT SPENCER</t>
  </si>
  <si>
    <t>ihsedu2000@yahoo.es</t>
  </si>
  <si>
    <t>INSTITUTO NUEVA AMERICA DE SUBA</t>
  </si>
  <si>
    <t>inamerica91@hotmail.com</t>
  </si>
  <si>
    <t>INSTITUTO TECNICO COMERCIAL CERROS DE SUBA</t>
  </si>
  <si>
    <t>colcerrosdesuba@hotmail.com</t>
  </si>
  <si>
    <t>LICEO GLOBERTH MIXTO</t>
  </si>
  <si>
    <t>liceogloberth@hotmail.com</t>
  </si>
  <si>
    <t>liceohomerico@gmail.com</t>
  </si>
  <si>
    <t>liceodelfos@hotmail.com</t>
  </si>
  <si>
    <t>liceosigloxxi@gmail.com</t>
  </si>
  <si>
    <t>CENTRO PILOTO DE EDUCACION NUEVA TIBABUYES</t>
  </si>
  <si>
    <t>fundacionavp@hotmail.com</t>
  </si>
  <si>
    <t>celestinfreinet5@hotmail.com</t>
  </si>
  <si>
    <t>COLEGIO HOWARD GARDNER LTDA</t>
  </si>
  <si>
    <t>colegio_howard@yahoo.es</t>
  </si>
  <si>
    <t>instiuniversal@hotmail.com</t>
  </si>
  <si>
    <t>COLEGIO NUEVA VERONA LTDA</t>
  </si>
  <si>
    <t>colnuve@yahoo.es</t>
  </si>
  <si>
    <t>coldulmaria@hotmail.com</t>
  </si>
  <si>
    <t>COLEGIO REINA DE GALES S EN C</t>
  </si>
  <si>
    <t>colegioreinadegales@gmail.com</t>
  </si>
  <si>
    <t>colegiorafaelmaya@hotmail.com</t>
  </si>
  <si>
    <t>LICEO MALLERLAND</t>
  </si>
  <si>
    <t>liceomallerland6@hotmail.com</t>
  </si>
  <si>
    <t>liceoarkadia@yahoo.es</t>
  </si>
  <si>
    <t>liceodelcampo2@hotmail.com</t>
  </si>
  <si>
    <t>LICEO LA NUEVA ESTANCIA DE SUBA LTDA</t>
  </si>
  <si>
    <t>linessuba@yahoo.com</t>
  </si>
  <si>
    <t>liceosantaisabel@yahoo.es</t>
  </si>
  <si>
    <t>insrenacer2@hotmail.com</t>
  </si>
  <si>
    <t>NAYI ESPERANZA TORRES RINCON</t>
  </si>
  <si>
    <t>nayitorresrincon@yahoo.es</t>
  </si>
  <si>
    <t>OLGA CECILIA RAMIREZ ROA</t>
  </si>
  <si>
    <t>gimnasionuevavillamayor@gmail.com</t>
  </si>
  <si>
    <t>colegiohb@hotmail.com</t>
  </si>
  <si>
    <t>EL PORTAL FUNDACION</t>
  </si>
  <si>
    <t>direccion@fundacionelportal.org</t>
  </si>
  <si>
    <t>CENTRO EDUCATIVO MI TALLER CREATIVO NUEVAS ESPIGAS</t>
  </si>
  <si>
    <t>acmitallercreativo@yahoo.com</t>
  </si>
  <si>
    <t>CENTRO FE Y ALEGRIA PALERMO SUR</t>
  </si>
  <si>
    <t>palermo@feyalegria.org.co</t>
  </si>
  <si>
    <t>lapaz@feyalegria.org.co</t>
  </si>
  <si>
    <t>COLEGIO RAFAEL MARIA CARRASQUILLA E.U</t>
  </si>
  <si>
    <t>LICEO JUAN MIGUEL</t>
  </si>
  <si>
    <t>liceojmcinco@gmail.com</t>
  </si>
  <si>
    <t>GIMNASIO INTEGRAL GUATIQUIA</t>
  </si>
  <si>
    <t>RUBIELA ANGEL GALVIS</t>
  </si>
  <si>
    <t>gguatiquia@gmail.com</t>
  </si>
  <si>
    <t>inelpres@hotmail.com</t>
  </si>
  <si>
    <t>injerusalen@hotmail.com</t>
  </si>
  <si>
    <t>LICEO CONTADORA</t>
  </si>
  <si>
    <t>liceo_contadora@hotmail.com</t>
  </si>
  <si>
    <t>LICEO LA CORUÑA</t>
  </si>
  <si>
    <t>BETTY ACOSTA MEDINA</t>
  </si>
  <si>
    <t>rectorallc@hotmail.com</t>
  </si>
  <si>
    <t>pedroballen17@gmail.com</t>
  </si>
  <si>
    <t>soedsfe@terra.com</t>
  </si>
  <si>
    <t>COLEGIO COLONIA ESCOLAR DE SAN FRANCISCO</t>
  </si>
  <si>
    <t>JERVER EFREY GARCIA TAUTIVA</t>
  </si>
  <si>
    <t>COLEGIO PSICOPEDAGOGICO LA ACACIA S.A.S</t>
  </si>
  <si>
    <t>psicoacacia@etb.net.co</t>
  </si>
  <si>
    <t>MARIA ELISA GUEVARA CUEVAS</t>
  </si>
  <si>
    <t>gimnaespartano@etb.net.co</t>
  </si>
  <si>
    <t>INSTITUTO SAN FRANCISCO</t>
  </si>
  <si>
    <t>insfco@gmail.com</t>
  </si>
  <si>
    <t>JOSE IGNACIO GARCIA CONTRERAS</t>
  </si>
  <si>
    <t>alamedacolegio@hotmail.com</t>
  </si>
  <si>
    <t>colegioisabelita@hotmail.com</t>
  </si>
  <si>
    <t>colegiopopularbolivariano@hotmail.com</t>
  </si>
  <si>
    <t>colegioromulogallegos@hotmail.com</t>
  </si>
  <si>
    <t>lusadi_2003@hotmail.com</t>
  </si>
  <si>
    <t>instpsicverdad2@yahoo.com</t>
  </si>
  <si>
    <t>solesdelsaber10@hotmail.com</t>
  </si>
  <si>
    <t>GIMNASIO CULTURAL MODERNO</t>
  </si>
  <si>
    <t>culturalmoderno@hotmail.com</t>
  </si>
  <si>
    <t>INSTITUTO MARMATOS LTDA</t>
  </si>
  <si>
    <t>marperdomo2@yahoo.es</t>
  </si>
  <si>
    <t>INSTITUTO ORESTES SINDICI</t>
  </si>
  <si>
    <t>orestesindici@yahoo.com</t>
  </si>
  <si>
    <t>INSTITUTO SANTA ANA LUZ DEL CARMEN</t>
  </si>
  <si>
    <t>JESUS ALBERTO MORENO BURGOS</t>
  </si>
  <si>
    <t>isaldc@hotmail.com</t>
  </si>
  <si>
    <t>liceo_tommys@hotmail.com</t>
  </si>
  <si>
    <t>colnesacademica@hotmail.com</t>
  </si>
  <si>
    <t>COLEGIO PSICOPEDAGOGICO ERASMO DE ROTTERDAM</t>
  </si>
  <si>
    <t>cper@etb.net.co</t>
  </si>
  <si>
    <t>EMMA PEÑUELA LEON</t>
  </si>
  <si>
    <t>institutoemmin@hotmail.com</t>
  </si>
  <si>
    <t>INSTITUTO SAN PABLO APOSTOL</t>
  </si>
  <si>
    <t>ispa_jerusalen@hotmail.com</t>
  </si>
  <si>
    <t>INSTITUTO CERROS DEL SUR ICES</t>
  </si>
  <si>
    <t>ices@etb.net.co</t>
  </si>
  <si>
    <t xml:space="preserve">INSTITUTO DE PEDAGOGIA AUTOACTIVA DE GRUPOS IPAG SAS </t>
  </si>
  <si>
    <t>COLEGIO SANTA MARIA DE LA PAZ</t>
  </si>
  <si>
    <t>COLEGIO JUAN RULFO</t>
  </si>
  <si>
    <t>COLEGIO ISIDRO MOLINA</t>
  </si>
  <si>
    <t>LICEO SANTA ANA DEL SUR</t>
  </si>
  <si>
    <t>GIMNASIO SANTA ROCIO</t>
  </si>
  <si>
    <t>GIMNASIO ENRIQUE DUSSEL E.U.</t>
  </si>
  <si>
    <t>COLEGIO ALCALA E.U</t>
  </si>
  <si>
    <t xml:space="preserve">LICEO CIUDAD CAPITAL </t>
  </si>
  <si>
    <t>INSTITUTO ALVARO MUTIS</t>
  </si>
  <si>
    <t>INSTITUTO GERARDO VALENCIA CANO LTDA.</t>
  </si>
  <si>
    <t>LICEO MIXTO LOS CENTAUROS</t>
  </si>
  <si>
    <t>LICEO OCTAVIO PAZ EU</t>
  </si>
  <si>
    <t>COLEGIO  GIMNASIO CACERES  E.U.</t>
  </si>
  <si>
    <t>LICEO CULTURAL MOSQUERA</t>
  </si>
  <si>
    <t>LICEO EL CASTILLO LTDA.</t>
  </si>
  <si>
    <t>COLEGIO CIUDAD DE FOMEQUE</t>
  </si>
  <si>
    <t xml:space="preserve">GIMNASIO LAS AMERICAS </t>
  </si>
  <si>
    <t>UNIDAD EDUCATIVA PRADOS DE ALAMEDA</t>
  </si>
  <si>
    <t>COLEGIO MAYOR DE GALES</t>
  </si>
  <si>
    <t>Liceo Psicopedagogico Engativa E.U.</t>
  </si>
  <si>
    <t>LICEO PSICOPEDAGOGICO BOLIVIA LTDA</t>
  </si>
  <si>
    <t>GIMNASIO FELIX</t>
  </si>
  <si>
    <t>COLEGIO ALAFAS DEL NORTE LTDA.</t>
  </si>
  <si>
    <t>LICEO PAULO FREIRE SCHOOL E.U.</t>
  </si>
  <si>
    <t xml:space="preserve">COLEGIO WINCHESTER </t>
  </si>
  <si>
    <t>COLEGIO HOWARD GARDNER</t>
  </si>
  <si>
    <t xml:space="preserve">LICEO SANTA ISABEL E.U. </t>
  </si>
  <si>
    <t>COLEGIO NEIL ARMSTRONG LTDA</t>
  </si>
  <si>
    <t>INSTITUTO CULTURAL RAFAEL MAYA LIMITADA</t>
  </si>
  <si>
    <t>COLEGIO  GIMNASIO FRANCISCANO DE SUBA LTDA.</t>
  </si>
  <si>
    <t>CENTRO DE INTEGRACION EDUCATIVA DEL NORTE CIEN</t>
  </si>
  <si>
    <t>COLEGIO INSTITUTO UNIVERSAL SAN PEDRO LIMITADA</t>
  </si>
  <si>
    <t xml:space="preserve">LICEO HOMERICO </t>
  </si>
  <si>
    <t>COLEGIO PSICOPEDAGOGICO LA ACACIA</t>
  </si>
  <si>
    <t>COLEGIO LA NUEVA ESTANCIA LTDA.</t>
  </si>
  <si>
    <t>LICEO GUERNIKA</t>
  </si>
  <si>
    <t>INSTITUTO DE EDUCACION ELEMENTAL PREESCOLAR Y SECUNDARIA INELPRES</t>
  </si>
  <si>
    <t xml:space="preserve">COLEGIO ISABELITA TEJADA </t>
  </si>
  <si>
    <t>COLEGIO GIMNASIO ESPARTANO</t>
  </si>
  <si>
    <t>LOCALIDAD</t>
  </si>
  <si>
    <t>ITEM</t>
  </si>
  <si>
    <t>CONTRATISTA</t>
  </si>
  <si>
    <t>INSTITUTO DE PEDAGOGIA AUTOACTIVA DE GRUPO IPAG</t>
  </si>
  <si>
    <t>COLEGIO FUNDACIÓN HOGAR NUEVA GRANADA *</t>
  </si>
  <si>
    <t>FUNDACION HOGAR NUEVA GRANADA</t>
  </si>
  <si>
    <t>CONGREGACION SIERVAS DE LA MADRE DE DIOS</t>
  </si>
  <si>
    <t>FUNDACION SIN ANIMO DE LUCRO EDSALAM</t>
  </si>
  <si>
    <t>COLEGIO EDGAR SALAMANCA AFRICANO</t>
  </si>
  <si>
    <t>SUBA</t>
  </si>
  <si>
    <t>CARRERA 103C No 139-72</t>
  </si>
  <si>
    <t>CALLE 129B No 92 A 16</t>
  </si>
  <si>
    <t>LICEO EL CASTILLO LTDA</t>
  </si>
  <si>
    <t>KENNEDY</t>
  </si>
  <si>
    <t>CRA 82 BIS 7 D -08/16</t>
  </si>
  <si>
    <t xml:space="preserve">NUEVO COLEGIO LUSADI  LTDA </t>
  </si>
  <si>
    <t>NUEVO COLEGIO LUSADI</t>
  </si>
  <si>
    <t>CIUDAD BOLIVAR</t>
  </si>
  <si>
    <t xml:space="preserve">CALLE 67 A BIS A N 18 35 SUR </t>
  </si>
  <si>
    <t>ASOCIACION JUAN RULFO</t>
  </si>
  <si>
    <t>USME</t>
  </si>
  <si>
    <t>CARRERA 1 A ESTE No 75A-40 SUR</t>
  </si>
  <si>
    <t>INSTITUTO ALVARO MUTIS  LTDA</t>
  </si>
  <si>
    <t>BOSA</t>
  </si>
  <si>
    <t>CRA 79F  Nº 58 I - 75 SUR</t>
  </si>
  <si>
    <t>COLEGIO SANTA MARIA DE LA PAZ E.U.</t>
  </si>
  <si>
    <t>CRA 2 Nº 73 B 15 SUR</t>
  </si>
  <si>
    <t>CRR 22A NO. 62 45 SUR</t>
  </si>
  <si>
    <t>colescsanfra@yahoo.es</t>
  </si>
  <si>
    <t xml:space="preserve">CRA. 77J No. 65 i 22 SUR  SAN PABLO II SECTOR </t>
  </si>
  <si>
    <t>KR. 77P BIS A No.47A-31 SUR</t>
  </si>
  <si>
    <t>granbogotano@etb.net.co</t>
  </si>
  <si>
    <t xml:space="preserve">INSTITUTO MARMATOS LTDA </t>
  </si>
  <si>
    <t>CRA 73  I   No 68 A  59 SUR</t>
  </si>
  <si>
    <t>CALLE 63 SUR No 71 F 42</t>
  </si>
  <si>
    <t>INSTITUTO  NUEVA AMERICA DE SUBA LIMITADA</t>
  </si>
  <si>
    <t>Cll. 136 N° 95 B 85</t>
  </si>
  <si>
    <t>UNION ROCA LTDA/ LICEO DIVINO NIÑO JESUS (LICEO INFANTIL DIVINO NIÑO JESUS)</t>
  </si>
  <si>
    <t>Transversal 80 B # 65 I 46 Sur</t>
  </si>
  <si>
    <t>liceodnj@yahoo.es</t>
  </si>
  <si>
    <t>FUNDACION PARA LA EDUCACION Y EL DESARROLLO SOCIAL COJULOPEZ</t>
  </si>
  <si>
    <t>COLEGIO JULIA LÓPEZ MARTÍNEZ</t>
  </si>
  <si>
    <t>CALLE 92 BIS SUR No 5 F 07 ESTE</t>
  </si>
  <si>
    <t>COLEGIO SAN JUAN DE LOS PASTOS E.U.</t>
  </si>
  <si>
    <t>CALLE 77 SUR Nº 1 A 70 ESTE</t>
  </si>
  <si>
    <t>SANTA FE</t>
  </si>
  <si>
    <t>TRANSVERSAL 8 A ESTE N° 8 A - 12</t>
  </si>
  <si>
    <t>FUNDACION AVP PARA EL DESARROLLO SOCIAL</t>
  </si>
  <si>
    <t>KRA 123 No. 129 D 55</t>
  </si>
  <si>
    <t>INVERSIONES RODRIGUEZ PARDO LTDA</t>
  </si>
  <si>
    <t>LICEO PSICOPEDAGOGICO DELFOS</t>
  </si>
  <si>
    <t>CARRERA 107 No 139 -72</t>
  </si>
  <si>
    <t>TUNJUELITO</t>
  </si>
  <si>
    <t>CARRERA 18 54 16 SUR</t>
  </si>
  <si>
    <t>311001030537</t>
  </si>
  <si>
    <t>CALLE 61 SUR 64 37</t>
  </si>
  <si>
    <t xml:space="preserve">LICEO DE OXFORD </t>
  </si>
  <si>
    <t xml:space="preserve">CRA. 72 A No. 56B-21 Sur </t>
  </si>
  <si>
    <t xml:space="preserve">CORPORACION EDUCATIVA ALTAMIRA </t>
  </si>
  <si>
    <t xml:space="preserve">COLEGIO COOPERATIVO ALTAMIRA  Y BSO </t>
  </si>
  <si>
    <t>SAN CRISTOBAL</t>
  </si>
  <si>
    <t>CRA 11 A ESTE No 44-55 SUR</t>
  </si>
  <si>
    <t>ENGATIVA</t>
  </si>
  <si>
    <t>CALLE 63 A    105 G 33</t>
  </si>
  <si>
    <t>GIMNASIO FRANCISCANO DE SUBA</t>
  </si>
  <si>
    <t>CARRERA 110 B NO.136 A 57</t>
  </si>
  <si>
    <t>colgimfranciscano@hotmail.com</t>
  </si>
  <si>
    <t>LUIS ALBERTO FORERO ESPINOSA</t>
  </si>
  <si>
    <t>DIAGONAL 64 A BIS SUR N 17 B 16</t>
  </si>
  <si>
    <t>GIMNASIO NUEVA VILLA MAYOR *</t>
  </si>
  <si>
    <t>RAFAEL URIBE URIBE</t>
  </si>
  <si>
    <t>TRANSV 38 A 40 96 SUR</t>
  </si>
  <si>
    <t>FE Y ALEGRIA DE COLOMBIA</t>
  </si>
  <si>
    <t>CARRERA 4B  NO. 51A - 02 SUR</t>
  </si>
  <si>
    <t>COLEGIO MIXTO CIUDADANOS DEL FUTURO LTDA</t>
  </si>
  <si>
    <t xml:space="preserve">COLEGIO MIXTO CIUDADANOS DEL FUTURO LTDA </t>
  </si>
  <si>
    <t>CRA. 88  I No. 58A-12 SUR</t>
  </si>
  <si>
    <t>CLL 67 · 17 A 45 SUR</t>
  </si>
  <si>
    <t xml:space="preserve">FUNDACION PROTECCION DE LA JOVEN  Y/O INSTITUTO NUESTRA SEÑORA DEL AMPARO </t>
  </si>
  <si>
    <t>AV.CR. 70  49-82</t>
  </si>
  <si>
    <t>COLEGIO SANTA LIBRADA EU</t>
  </si>
  <si>
    <t xml:space="preserve">COLEGIO SANTA LIBRADA </t>
  </si>
  <si>
    <t>CL 76 SUR No 1A - 39 ESTE</t>
  </si>
  <si>
    <t>ASOCIACION PARA EL DESARROLLO INTEGRAL DE LA COMUNIDAD  " ADICO ALMA DE MUJER"</t>
  </si>
  <si>
    <t>311001047839</t>
  </si>
  <si>
    <t>CALLE 65  G  Sur o. 77 J-10</t>
  </si>
  <si>
    <t>wilfredolehner@yahoo.es</t>
  </si>
  <si>
    <t>GIMNASIO NUEVA COLOMBIA DE SUBA LIMITADA</t>
  </si>
  <si>
    <t>CRA 91 # 130C - 41</t>
  </si>
  <si>
    <t>CARRERA 102 A N. 56F 34 SUR EL RECUERDO DE SANTAFE DE BOSA</t>
  </si>
  <si>
    <t>CARRERA 18 A No. 70B-38 SUR</t>
  </si>
  <si>
    <t>CRA 100A  No 139-53</t>
  </si>
  <si>
    <t>GIMNASIO CULTURAL MODERNO LTDA.</t>
  </si>
  <si>
    <t>Calle 59 A sur No. 74 40</t>
  </si>
  <si>
    <t xml:space="preserve">CORPORACION SAN GREGORIO HERNANDEZ </t>
  </si>
  <si>
    <t xml:space="preserve">CALLE  76 A SUR 0-66 ESTE </t>
  </si>
  <si>
    <t>LICEO SIGLO XXI LTDA</t>
  </si>
  <si>
    <t>LICEO SIGLO XXI LIMITADA</t>
  </si>
  <si>
    <t>CRA 107 No 131 B 03</t>
  </si>
  <si>
    <t>COLSANTANDER S.A.</t>
  </si>
  <si>
    <t xml:space="preserve">CALLE 128 B BIS 92 35 </t>
  </si>
  <si>
    <t>SOCIEDAD SALESIANA INSPECTORIA DE BOGOTA</t>
  </si>
  <si>
    <t xml:space="preserve">INSTITUTO TÉCNICO INDUSTRIAL CENTRO DON BOSCO </t>
  </si>
  <si>
    <t>AVENIDA EL DORADO 69-96</t>
  </si>
  <si>
    <t>INVERSIONES GIMCOLANDY LTDA</t>
  </si>
  <si>
    <t>CALLE 43BSUR N° 72 U- 08 URBANIZACION SANTA CATALINA</t>
  </si>
  <si>
    <t xml:space="preserve">gimcolandy@yahoo.es </t>
  </si>
  <si>
    <t>COLEGIO ROMULO GALLEGOS E.U</t>
  </si>
  <si>
    <t>COLEGIO ROMULO GALLEGOS</t>
  </si>
  <si>
    <t xml:space="preserve">KRA 17D NO.64B-31 SUR </t>
  </si>
  <si>
    <t>CARRERA 86F NUMERO 33 - 16 SUR</t>
  </si>
  <si>
    <t>CARRERA 1A ESTE  NO. 75 - 26 SUR</t>
  </si>
  <si>
    <t>COLEGIO JAZMIN OCCIDENTAL LTDA</t>
  </si>
  <si>
    <t>COLEGIO JAZMIN OCCIDENTAL</t>
  </si>
  <si>
    <t xml:space="preserve">CALLE 42 G SUR N 97 B 04 </t>
  </si>
  <si>
    <t>FUNDACION EMPRESA PRIVADA COMPARTIR</t>
  </si>
  <si>
    <t>INSTITUCION EDUCATIVA  COMPARTIR DE SUBA</t>
  </si>
  <si>
    <t>CRA, 128 No.146-52   - Calle 149 No. 117-35</t>
  </si>
  <si>
    <t xml:space="preserve">CALLE 67 SUR Nº 87 P -16 </t>
  </si>
  <si>
    <t>TIBERIO SANCHEZ JIMENEZ</t>
  </si>
  <si>
    <t xml:space="preserve">COLEGIO CIUDAD PATIO BONITO </t>
  </si>
  <si>
    <t>CARRERA 87 F 34 B 21 SUR</t>
  </si>
  <si>
    <t>SOCIEDAD EMPRESARIAL EDUCATIVA S.A.</t>
  </si>
  <si>
    <t>CARRERA 136 A N 143-65</t>
  </si>
  <si>
    <t>CARRERA 68 Nº 173 A -50</t>
  </si>
  <si>
    <t>COLEGIO INSTITUTO UNIVERSAL  SAN PEDRO LIMITADA</t>
  </si>
  <si>
    <t>CARRERA 145A N° 136-56</t>
  </si>
  <si>
    <t xml:space="preserve">LICEO HOMÉRICO LIMITADA </t>
  </si>
  <si>
    <t>CALLE 133 NO. 101 27</t>
  </si>
  <si>
    <t>ROSALBA NOVOA ALMANZA</t>
  </si>
  <si>
    <t>CRA 92 B 42 F 13 SUR</t>
  </si>
  <si>
    <t xml:space="preserve">COLEGIO DE FORMACION INTEGRAL VIRGEN DE LA PENA </t>
  </si>
  <si>
    <t>CALLE 70C#108-05</t>
  </si>
  <si>
    <t>CALLE 128 A No. 92-22</t>
  </si>
  <si>
    <t>UNIDAD EDUCATIVA PRADOS DE ALAMEDA E.U</t>
  </si>
  <si>
    <t>FONTIBON</t>
  </si>
  <si>
    <t>CRA 136 N 17 D 52</t>
  </si>
  <si>
    <t xml:space="preserve">COLEGIO CIUDAD DE CALI </t>
  </si>
  <si>
    <t>CARRERA 87BIS A # 42-56 SUR</t>
  </si>
  <si>
    <t>ORGANIZACIÓN EDUCATIVA ARENAS GONZALEZ LTDA</t>
  </si>
  <si>
    <t>CL. 152A 102-51</t>
  </si>
  <si>
    <t>ASOCIACION DE PADRES DE FAMILIA COLEGIO SIERVAS DE SAN JOSE</t>
  </si>
  <si>
    <t>CALLE 135A # 91A-30</t>
  </si>
  <si>
    <t>SOCIEDAD EDUCATIVA SAN FERNANDO LTDA</t>
  </si>
  <si>
    <t>CARRERA 19 B BIS No. 60 B 27 SUR</t>
  </si>
  <si>
    <t xml:space="preserve">GIMNASIO "NUEVA AMERICA" </t>
  </si>
  <si>
    <t xml:space="preserve">CALLE 40 H  SUR Nº 73 A  08 </t>
  </si>
  <si>
    <t>LICEO PSICOPEDAGOGICO  ENGATIVA</t>
  </si>
  <si>
    <t>Carrera 125 # 63L - 62</t>
  </si>
  <si>
    <t>SOLES DEL SABER EU</t>
  </si>
  <si>
    <t>COLEGIO SOLES DEL SABER</t>
  </si>
  <si>
    <t>DG. 62HBIS SUR # 74A-30</t>
  </si>
  <si>
    <t>SAN LEON MAGNO LTDA</t>
  </si>
  <si>
    <t>CALLE 70C No. 112A-05</t>
  </si>
  <si>
    <t>CALLE 62 A SUR No. 91 A 54</t>
  </si>
  <si>
    <t>E</t>
  </si>
  <si>
    <t>ROSAURA BECERRA PALACIOS</t>
  </si>
  <si>
    <t>CRA 90 D Nº 42-20 SUR</t>
  </si>
  <si>
    <t>SOCIEDAD EDUCATIVA ERASMO DE ROTTERDAM LTDA</t>
  </si>
  <si>
    <t>KRA. 45 C No. 73B-09 SUR</t>
  </si>
  <si>
    <t xml:space="preserve">COLEGIO SAN BONIFACIO </t>
  </si>
  <si>
    <t>CALLE 38C SUR No. 87 D 14</t>
  </si>
  <si>
    <t>COLEGIO LA NUEVA ESTANCIA LIMITADA</t>
  </si>
  <si>
    <t xml:space="preserve">CRA 74 A Nº 58 52 SUR </t>
  </si>
  <si>
    <t>COLEGIO TALLER PSICOPEDAGOGICO DE LOS ANDES E.U.</t>
  </si>
  <si>
    <t xml:space="preserve">COLEGIO TALLER PSICOPEDAGOGICO DE LOS ANDES EU </t>
  </si>
  <si>
    <t>CALLE 60A SUR No. 67-13</t>
  </si>
  <si>
    <t>COLEGIO ALAFÁS DEL NORTE</t>
  </si>
  <si>
    <t>CALLE 130 F 103 A 37</t>
  </si>
  <si>
    <t>LICEO MIXTO LOS CENTAUROS LC E.U</t>
  </si>
  <si>
    <t>CARRERA 87 M No. 61 A 84 SUR</t>
  </si>
  <si>
    <t>LICEO PSICOPEDAGÓGICO BOLIVIA</t>
  </si>
  <si>
    <t>CALLE 81 No 106 A 04</t>
  </si>
  <si>
    <t>COLEGIO SUPERIOR DE OCCIDENTE LTDA.</t>
  </si>
  <si>
    <t>COLEGIO SUPERIOR DE OCCIDENTE</t>
  </si>
  <si>
    <t>CARRERA 86 F No. 38 A 22 SUR</t>
  </si>
  <si>
    <t>AVENIDA 13 62 - 40 SUR VIA USME (ENTRADA CARCEL LA PICOTA)</t>
  </si>
  <si>
    <t>LICEO SANTA ISABEL</t>
  </si>
  <si>
    <t>CALLE 136 No. 125B-10</t>
  </si>
  <si>
    <t xml:space="preserve">LICEO JUAN MIGUEL </t>
  </si>
  <si>
    <t>Cr. 5 No. 48U-04 sur</t>
  </si>
  <si>
    <t>COLEGIO  GIMNASIO CACERES</t>
  </si>
  <si>
    <t>CALLE 73 SUR NUMERO  80 I 37</t>
  </si>
  <si>
    <t>CENTRO DE INTEGRACION DUCATIVA DEL NORTE CIEN</t>
  </si>
  <si>
    <t>CRA 100A  135A- -04</t>
  </si>
  <si>
    <t>CARREA 96 NUMERO 129C-76</t>
  </si>
  <si>
    <t>COLEGIO ANTONIO RICAURTE DE CIUDAD BOSA PIAMONTE</t>
  </si>
  <si>
    <t>CALLE 68A Sur No. 80F-71 PIAMONTE BOSA -  CRA 81B NO. 71A-18 HUMBERTO VALENCIA</t>
  </si>
  <si>
    <t xml:space="preserve">Carvajal Blanco &amp; Compañía Limitada y/o Colegio Nueva Ciencia </t>
  </si>
  <si>
    <t>CALLE 137 A Nº 112 A - 03</t>
  </si>
  <si>
    <t>INVERSIONES MALLERLAND LIMITADA</t>
  </si>
  <si>
    <t>CARRARA 118 No 136 a 25</t>
  </si>
  <si>
    <t>COLEGIO PEDAGOGICO DEL ESPIRITU SANTO COPES E.U.</t>
  </si>
  <si>
    <t>311001025878</t>
  </si>
  <si>
    <t>AVENIDA CALLE 72 # 102-23</t>
  </si>
  <si>
    <t xml:space="preserve">COLEGIO FE Y ALEGRIA LA PAZ </t>
  </si>
  <si>
    <t>CARRERA 4B  NO. 51 - 28 SUR</t>
  </si>
  <si>
    <t>CALLE 58 C SUR N 47 09</t>
  </si>
  <si>
    <t>RÒBINSON ALEXANDER PRADO SEGURA</t>
  </si>
  <si>
    <t>KRA 78C No-42G-15-sur</t>
  </si>
  <si>
    <t>COOPERATIVA MULTIACTIVA FESAN LTDA</t>
  </si>
  <si>
    <t>AVENIDA CALLE 153 No 110-40</t>
  </si>
  <si>
    <t>OMAR  LOPEZ  VILLAMARIN</t>
  </si>
  <si>
    <t>LICEO CULTURAL LOPEZ OSORIO</t>
  </si>
  <si>
    <t xml:space="preserve">CALLE  71  SUR  87  N  15 </t>
  </si>
  <si>
    <t>CARRERA 86C  NO. 26 - 16 SUR</t>
  </si>
  <si>
    <t xml:space="preserve">INSTITUTO EMMIN </t>
  </si>
  <si>
    <t>CRA 48 A No. 68 A 22/18 SUR</t>
  </si>
  <si>
    <t xml:space="preserve">CRA 78 C No. 73 B  36 SUR                                                                                                                               </t>
  </si>
  <si>
    <t>INSTITUTO CULTURAL RAFAEL MAYA LTDA</t>
  </si>
  <si>
    <t>CALLE 134 A #  147C  - 07         CRA 145 ·  134   -  03</t>
  </si>
  <si>
    <t>MARIA STELLA MILLAN CARVAJAL</t>
  </si>
  <si>
    <t>INSTITUTO PSICOPEDAGOGICO EL TESORO DE LA VERDAD</t>
  </si>
  <si>
    <t>TRANVERSAL 18 H  No.  77 A - 80 SUR</t>
  </si>
  <si>
    <t>KRA 81A Nº 82A - 18 SUR</t>
  </si>
  <si>
    <t>SOCIEDAD EDUCATIVA SAN FRANCISCO DE ASIS LTDA</t>
  </si>
  <si>
    <t>CRA 21 No. 66 50 SUR</t>
  </si>
  <si>
    <t>CARRERA 68 D No. 54A31 SUR</t>
  </si>
  <si>
    <t>gsantarocio@gmail.com</t>
  </si>
  <si>
    <t>SOCIEDAD EDUCADORA SAN VICENTE FERRER</t>
  </si>
  <si>
    <t>AVENIDA CARRERA 118 136A-14</t>
  </si>
  <si>
    <t>CORPORACION RENATO DESCARTES</t>
  </si>
  <si>
    <t>CALLE 3 No. 78G-50</t>
  </si>
  <si>
    <t xml:space="preserve">COLEGIO P.A.E. PROCESO ALTERNATIVO EDUCATIVO LTDA </t>
  </si>
  <si>
    <t>COLEGIO P.A.E PROCESO ALTERNATIVO EDUCATIVO</t>
  </si>
  <si>
    <t>CALLE 70 B No. 107-18</t>
  </si>
  <si>
    <t>USAQUEN</t>
  </si>
  <si>
    <t xml:space="preserve">CARRERA 8C N° 183 -32 </t>
  </si>
  <si>
    <t>ASOCIACION PUBLICA DE FIELES NAZARENAS DE LA SANTISIMA TRINIDAD</t>
  </si>
  <si>
    <t xml:space="preserve">COLEGIO HOGAR DE NAZARETH </t>
  </si>
  <si>
    <t>CARRERA 114 A 140B 74</t>
  </si>
  <si>
    <t>CENTRO FE Y ALEGRIA GARCÉS NAVAS</t>
  </si>
  <si>
    <t>CARRERA 105A  NO. 74A 15</t>
  </si>
  <si>
    <t>LICEO PAULO FREIRE</t>
  </si>
  <si>
    <t>CARRERA 100 C No 158 - 56</t>
  </si>
  <si>
    <t xml:space="preserve">LICEO LA NUEVA ESTANCIA DE SUBA LTDA </t>
  </si>
  <si>
    <t>Carrera 132 No. 132-63</t>
  </si>
  <si>
    <t xml:space="preserve">LICEO MI INFANCIA CREATIVA </t>
  </si>
  <si>
    <t>TRANSVERSAL 79 B N 68 C 34 SUR</t>
  </si>
  <si>
    <t>CALLE 43 SUR NO 5-32  ESTE  - CALLE 42 B SUR NO 6-56 ESTE</t>
  </si>
  <si>
    <t xml:space="preserve">LICEO ANTONIO DE TOLEDO </t>
  </si>
  <si>
    <t>CALLE 70 SUR 77 J 53</t>
  </si>
  <si>
    <t>CRA 64 B No 55-17 SUR</t>
  </si>
  <si>
    <t>COOPERATIVA ESPECIALIZADA DE EDUCACION SAN LEONARDO DE TIMIZA</t>
  </si>
  <si>
    <t>CARRERA 72 M N 40 F 18 SUR BARRIO TIMIZA</t>
  </si>
  <si>
    <t>LICEO EUCARÍSTICO MIXTO *</t>
  </si>
  <si>
    <t>CALLE 35 C SUR 79-27</t>
  </si>
  <si>
    <t>LICEO SAN PABLO DE BOSA</t>
  </si>
  <si>
    <t>CALLE 65 J SUR No. 78j-75</t>
  </si>
  <si>
    <t>MARIA DEL CARMEN SALAMANCA</t>
  </si>
  <si>
    <t>CALLE 78 A NO. 101-73</t>
  </si>
  <si>
    <t>MARTHA INES CLAVIJO PARDO</t>
  </si>
  <si>
    <t>COLEGIO SANTA CECILIA *</t>
  </si>
  <si>
    <t>DIAGONAL 48 SUR ·54b'02 Y 13</t>
  </si>
  <si>
    <t>LICEO GUERNIKA LTDA</t>
  </si>
  <si>
    <t>CALLE 61 Sur N°71h-03</t>
  </si>
  <si>
    <t>lguernika@yahoo.com.mx</t>
  </si>
  <si>
    <t>COLEGIO REMBRANDT LTDA</t>
  </si>
  <si>
    <t>CARRERA 123 NUMERO 63 L- 43</t>
  </si>
  <si>
    <t>LUIS ANTONIO  MALAGON PADILLA</t>
  </si>
  <si>
    <t xml:space="preserve">COLEGIO TAYRONA </t>
  </si>
  <si>
    <t>CALLE 3 Nº 86 D 30</t>
  </si>
  <si>
    <t xml:space="preserve">LICEO NUESTRA SEÑORA DE LAS NIEVES </t>
  </si>
  <si>
    <t>CALLE 38 C SUR No. 87 F 30</t>
  </si>
  <si>
    <t xml:space="preserve">COLEGIO RAFAEL MARIA CARRASQUILLA </t>
  </si>
  <si>
    <t>CARRERA 3 A # 48 T 02 SUR</t>
  </si>
  <si>
    <t>colrafa@gmail.com</t>
  </si>
  <si>
    <t>CALLE 56 SUR No. 88 F 35</t>
  </si>
  <si>
    <t>COLEGIO REINA DE GALES</t>
  </si>
  <si>
    <t>TRANSVERSAL 139A No. 143A-29</t>
  </si>
  <si>
    <t>CORPORACION SANTA ANA DEL SUR</t>
  </si>
  <si>
    <t>CALLE 75 SUR No 1a-58 este</t>
  </si>
  <si>
    <t>CALLE 59 A SUR 45D-02</t>
  </si>
  <si>
    <t>COLEGIO BILINGUE REINO UNIDO</t>
  </si>
  <si>
    <t>CARRERA 70 A  No. 56 A-04 SUR</t>
  </si>
  <si>
    <t>COLEGIO IDEOLOGICO CREATIVO Y CIA S. EN C.</t>
  </si>
  <si>
    <t>CL 131 100 A 35</t>
  </si>
  <si>
    <t>CALLE 13 SUR # 5 -75 ESTE</t>
  </si>
  <si>
    <t>CARRERA 91 NO. 43-98 SUR</t>
  </si>
  <si>
    <t xml:space="preserve">LICEO OCTAVIO PAZ </t>
  </si>
  <si>
    <t>CARRERA 88 I BIS No, 58 A 14 SUR</t>
  </si>
  <si>
    <t xml:space="preserve">RUBEN JOAQUIN BOTIA BOHORQUEZ </t>
  </si>
  <si>
    <t>CARRERA 71C Nº 5B-15</t>
  </si>
  <si>
    <t>COLEGIO NUEVA VERONA LIMITADA</t>
  </si>
  <si>
    <t>CARRERA 147 A 132 B 06</t>
  </si>
  <si>
    <t>COLEGIO PSICOPEDAGOGICO AMERICANO DEL SUR *</t>
  </si>
  <si>
    <t>CALLE 20 NRO 11-05 SUR. BARRIO SOSIEGO</t>
  </si>
  <si>
    <t>CALLE 63 N° 80H 35 SUR</t>
  </si>
  <si>
    <t>CARRERA 91 No 147-33 (SEDE B) - CALLE 146C No 92-35 (SEDE A)</t>
  </si>
  <si>
    <t>gnsdirectivos@etb.net.co</t>
  </si>
  <si>
    <t xml:space="preserve">LICEO MODERNO GRAN PARIS E.U </t>
  </si>
  <si>
    <t xml:space="preserve">LICEO MODERNO GRAN PARIS </t>
  </si>
  <si>
    <t xml:space="preserve">CALLE 71A SUR N° 80 - 52 </t>
  </si>
  <si>
    <t>SARGO LTDA</t>
  </si>
  <si>
    <t xml:space="preserve">COLEGIO PEDAGÓGICO DULCE MARIA </t>
  </si>
  <si>
    <t>TV 127 C 139B 48</t>
  </si>
  <si>
    <t xml:space="preserve">CALLE 139 No 95 B 26 </t>
  </si>
  <si>
    <t>LICEO TOMMY´S LTDA</t>
  </si>
  <si>
    <t>LICEO Y PREESCOLAR TOMMYS LTDA</t>
  </si>
  <si>
    <t>DIAGONAL 57Z Nº 74H-16 SUR</t>
  </si>
  <si>
    <t xml:space="preserve">COLEGIO LAZARILLO DE TORMES </t>
  </si>
  <si>
    <t>CLL 51 A SUR 78G 11</t>
  </si>
  <si>
    <t>fannylopezgalindo@hotmail.com</t>
  </si>
  <si>
    <t>CALLE 63 SUR NO. 77M 66 BOSA LA ESTACION</t>
  </si>
  <si>
    <t>COLEGIO ESTANCIA DE BOSA</t>
  </si>
  <si>
    <t>CARRERA 86 D No 62 A 43 SUR</t>
  </si>
  <si>
    <t xml:space="preserve">INSTITUTO CLARA FEY </t>
  </si>
  <si>
    <t>CALLE 58C BIS SUR No. 84-20</t>
  </si>
  <si>
    <t>clarafey7@yahoo.com</t>
  </si>
  <si>
    <t xml:space="preserve">LICEO MODERNO CELESTIN FREINET </t>
  </si>
  <si>
    <t>CL 69 112 A 54</t>
  </si>
  <si>
    <t>INSTITUTO SAN PABLO APÓSTOL</t>
  </si>
  <si>
    <t>CARRERA 46B No. 73 B-65 SUR</t>
  </si>
  <si>
    <t>COLEGIO RAFAEL GOBERNA E U</t>
  </si>
  <si>
    <t xml:space="preserve">COLEGIO RAFAEL GOBERNA </t>
  </si>
  <si>
    <t>CALLE 38 C SUR No. 86C-15</t>
  </si>
  <si>
    <t>MARTHA YANETH CASTILLO ROA E.U.</t>
  </si>
  <si>
    <t>CARRERA 109 A No.82-92</t>
  </si>
  <si>
    <t>CORPORACION CECUDEC</t>
  </si>
  <si>
    <t>CLL 81  SUR  N 42-09</t>
  </si>
  <si>
    <t>COLEGIO MIGUEL ANGEL ASTURIAS L.T.D.A</t>
  </si>
  <si>
    <t>COLEGIO MIGUEL ANGEL ASTURIAS</t>
  </si>
  <si>
    <t>CARRERA 78 D N 59 A 18 SUR</t>
  </si>
  <si>
    <t>CALLE 130  N.  1-10 ESE</t>
  </si>
  <si>
    <t>CARRERA 109 No 143 19 /21</t>
  </si>
  <si>
    <t>LICEO ARKADIA COLOMBIA LTDA.</t>
  </si>
  <si>
    <t>LICEO ARKADIA DE COLOMBIA</t>
  </si>
  <si>
    <t>CLL 142C No. 138A -60 SAN CARLOS DE TIBABUYES</t>
  </si>
  <si>
    <t xml:space="preserve">CENTRO EDUCATIVO SAN LUIS GONZAGA FE Y ALEGRÍA </t>
  </si>
  <si>
    <t>TRANSVERSAL 78C  NO. 6D - 49</t>
  </si>
  <si>
    <t>LICEO GLOBERTH Y CIA LTDA</t>
  </si>
  <si>
    <t>CALLE 128 N° 88D-02</t>
  </si>
  <si>
    <t>FUNDACION INTERAMERICANA DE SERIVICIO SOCIAL Y/O COLEGIO INTERAMERICANO</t>
  </si>
  <si>
    <t xml:space="preserve">CALLE 66 SUR # 20 A - 19 </t>
  </si>
  <si>
    <t>info@colegiointeramericanobsf.edu.co</t>
  </si>
  <si>
    <t>LICEO CONTADORA LTDA</t>
  </si>
  <si>
    <t>CL 59C SUR 45D 15</t>
  </si>
  <si>
    <t>FUNDACION GIMNASIO LOS SAUCES</t>
  </si>
  <si>
    <t>CRA 88I  51C 15 SUR  Y CRA 88I 51C 10 SUR</t>
  </si>
  <si>
    <t>INSTITUTO GUIMARC</t>
  </si>
  <si>
    <t>CALLE 71C N. 77M - 53 SUR</t>
  </si>
  <si>
    <t>INVERSIONES CELEFREY S.A.</t>
  </si>
  <si>
    <t>COLEGIO DE EDUCACIÓN TÉCNICA Y ACADÉMICA CELESTIN FREINET</t>
  </si>
  <si>
    <t>CRA 136 N 136 -12; CALLE 137 N 137 - 03;  A CRA 136 N 133-40; CRA 124 N 132 -12/04; CLL 133 N 131 - 04 ETAPA V F del Rio</t>
  </si>
  <si>
    <t>INSTITUTO PARA NIÑOS CIEGOS FUNDACION JUAN ANTONIO PARDO OSPINA</t>
  </si>
  <si>
    <t>INSTITUTO PARA NIÑOS CIEGOS FUNDACIÓN JUAN ANTONIO PARDO OSPINA *</t>
  </si>
  <si>
    <t>Carrera 8 a Este No. 12 - 30 SUR</t>
  </si>
  <si>
    <t>admo.ninosciegos@gmail.com</t>
  </si>
  <si>
    <t>CORPORACION SOCIAL JEAN PIAGET</t>
  </si>
  <si>
    <t>CALLE 2 B No. 70 57</t>
  </si>
  <si>
    <t>CALLE 137 A No. 118 - 12 VILLA MARIA I SECTOR</t>
  </si>
  <si>
    <t>SOCIEDAD EDUCATIVA GONVELS LTDA</t>
  </si>
  <si>
    <t xml:space="preserve">NUEVO LICEO GRANADINO </t>
  </si>
  <si>
    <t>CALLE 63 SUR N.78 J 10</t>
  </si>
  <si>
    <t>CRA 20D # 66 - 34 SUR</t>
  </si>
  <si>
    <t>FUNDACION HOGAR SAN MAURICIO</t>
  </si>
  <si>
    <t>COLEGIO FUNDACIÓN HOGAR SAN MAURICIO</t>
  </si>
  <si>
    <t>CARRERA 80 No. 172A-90</t>
  </si>
  <si>
    <t>CALLE 65 H SUR 78 B 20</t>
  </si>
  <si>
    <t>CLL 78 SUR No. 1 h 16 ESTE</t>
  </si>
  <si>
    <t>CALLE 61 SUR NO. 80H-40 Bosa</t>
  </si>
  <si>
    <t>colibertador@hotmail.com</t>
  </si>
  <si>
    <t>CARRERA 94  # 130A  - 79</t>
  </si>
  <si>
    <t>CALLE 65 SUR No. 100A-51</t>
  </si>
  <si>
    <t xml:space="preserve">ASOCIACIÓN PARA EL DESARROLLO INTEGRAL DE LA COMUNIDAD MI TALLER CREATIVO </t>
  </si>
  <si>
    <t xml:space="preserve">TRANSVERSAL 1B ESTE N° 49B - 20 SUR </t>
  </si>
  <si>
    <t>INSTITUTO JERUSALEN LTDA</t>
  </si>
  <si>
    <t xml:space="preserve">INSTITUTO JERUSALÉN </t>
  </si>
  <si>
    <t>CARRERA 46 NO. 59C 59 SUR</t>
  </si>
  <si>
    <t>LICEO MAX PLANCK E.U</t>
  </si>
  <si>
    <t>CALLE 81 A SUR N° 1C 22 ESTE</t>
  </si>
  <si>
    <t>COLEGIO HERMANOS BELTRAN E.U.</t>
  </si>
  <si>
    <t xml:space="preserve">COLEGIO HERMANOS BELTRAN * </t>
  </si>
  <si>
    <t>TRANSVERSAL 16 B No 44 - 21 SUR</t>
  </si>
  <si>
    <t>INSTITUTO ORESTES SINDICI EU</t>
  </si>
  <si>
    <t>CL 63 A  70 G 84</t>
  </si>
  <si>
    <t>ASOCIACION CENTRO DE EDUCACION ESPECIAL, REHABILITACION Y CAPACITACION RENACER</t>
  </si>
  <si>
    <t>ASOCIACION CENTRO DE EDUCACION ESPECIAL, REHABILITACION Y CAPACITACION RENACER *</t>
  </si>
  <si>
    <t>TEUSAQUILLO</t>
  </si>
  <si>
    <t>CALLE 33 No. 19 - 36</t>
  </si>
  <si>
    <t>TRANSVERSAL 19B BIS NO. 63-22 SUR</t>
  </si>
  <si>
    <t>CHAPINERO</t>
  </si>
  <si>
    <t>CRA. 2 ESTE No. 67 - 50</t>
  </si>
  <si>
    <t xml:space="preserve">LICEO TERIOSKA * </t>
  </si>
  <si>
    <t>CALLE 134 D No. 50-07</t>
  </si>
  <si>
    <t xml:space="preserve">COLEGIO CLARETIANO </t>
  </si>
  <si>
    <t>CALLE 60 SUR # 80 K 02</t>
  </si>
  <si>
    <t>VALOR CONTRATO 4248</t>
  </si>
  <si>
    <t>PROMEDIO</t>
  </si>
  <si>
    <t>VALOR EN SALARIOS MIN</t>
  </si>
  <si>
    <t>VALOR EN LETRAS</t>
  </si>
  <si>
    <t>VALOR ITEM</t>
  </si>
  <si>
    <t>NOMBRE INSTITUCION RESOLUCION BANCO DE OFERENTES 2013</t>
  </si>
  <si>
    <t>NIT CONTRATISTA</t>
  </si>
  <si>
    <t>DV CONTRATISTA</t>
  </si>
  <si>
    <t>CODIGO DANE</t>
  </si>
  <si>
    <t>DIRECCIÓN</t>
  </si>
  <si>
    <t>TELÉFONO 1</t>
  </si>
  <si>
    <t>TELÉFONO 2</t>
  </si>
  <si>
    <t>CORREO ELECTRONICO</t>
  </si>
  <si>
    <t>Trescientos Setenta y Cinco millones Setecientos Quince mil Setecientos Treinta y Cuatro Pesos M/L</t>
  </si>
  <si>
    <t>Seiscientos Sesenta y Tres millones Noventa y Tres mil Setecientos Noventa y Nueve Pesos M/L</t>
  </si>
  <si>
    <t>Seiscientos Noventa y Cuatro millones Trescientos veintiOcho mil Trescientos Siete Pesos M/L</t>
  </si>
  <si>
    <t>Trescientos Diez millones Doscientos Cuarenta y Cuatro mil Seiscientos Cuatro Pesos M/L</t>
  </si>
  <si>
    <t>Ciento Treinta y Siete millones Quinientos Treinta y Tres mil Ochocientos Noventa y Un Pesos M/L</t>
  </si>
  <si>
    <t>Ciento Cincuenta y Cinco millones Treinta mil Ciento Noventa y Seis Pesos M/L</t>
  </si>
  <si>
    <t>Ochenta y Cuatro millones Seiscientos Setenta y Nueve mil Ciento Treinta y Cuatro Pesos M/L</t>
  </si>
  <si>
    <t>Noventa y Un millones Ochocientos Sesenta y Tres mil Cuatrocientos Cincuenta y Tres Pesos M/L</t>
  </si>
  <si>
    <t>Ochenta millones Ochocientos Treinta y Un mil Cuarenta y Seis Pesos M/L</t>
  </si>
  <si>
    <t>Trescientos Seis millones Trescientos Setenta y Tres mil Cuatrocientos Cinco Pesos M/L</t>
  </si>
  <si>
    <t>Cuatrocientos Cincuenta y Dos millones Quinientos Noventa y Cuatro mil Trescientos Cincuenta Pesos M/L</t>
  </si>
  <si>
    <t>Quinientos Siete millones Cuatrocientos Noventa mil Setecientos Noventa y Tres Pesos M/L</t>
  </si>
  <si>
    <t>Trescientos Dieciseis millones Quinientos Noventa y Seis mil Ochocientos veintiCinco Pesos M/L</t>
  </si>
  <si>
    <t>Doscientos Cincuenta y Dos millones Trescientos Dieciocho mil Ochocientos Setenta y Tres Pesos M/L</t>
  </si>
  <si>
    <t>Ciento Treinta y Un millones Ochocientos Tres mil Ciento veintiDos Pesos M/L</t>
  </si>
  <si>
    <t>Ciento Ochenta millones Seiscientos Veinte mil Novecientos Setenta y Tres Pesos M/L</t>
  </si>
  <si>
    <t>Diecisiete millones Quinientos veintiCuatro mil Seiscientos Ochenta y Nueve Pesos M/L</t>
  </si>
  <si>
    <t>Quinientos Seis millones Quinientos Cincuenta y Cinco mil Ochocientos Sesenta y Cuatro Pesos M/L</t>
  </si>
  <si>
    <t>Cuatrocientos veintiDos millones Treinta mil Ochocientos Cuarenta y Cinco Pesos M/L</t>
  </si>
  <si>
    <t>Cuarenta millones Doscientos Sesenta y Tres mil Trescientos Sesenta y Cinco Pesos M/L</t>
  </si>
  <si>
    <t>Doscientos Cuarenta y Nueve millones Doscientos Cincuenta y Ocho mil Novecientos Ochenta y Cinco Pesos M/L</t>
  </si>
  <si>
    <t>Ciento Sesenta y Cinco millones Setecientos Ochenta y Nueve mil Setecientos Cuarenta Pesos M/L</t>
  </si>
  <si>
    <t>Doscientos Catorce millones Seiscientos Cincuenta y Cuatro mil Ochocientos Dieciocho Pesos M/L</t>
  </si>
  <si>
    <t>Doscientos Treinta y Siete millones Ochocientos Treinta y Tres mil Cuarenta Pesos M/L</t>
  </si>
  <si>
    <t>Trescientos Catorce millones Quinientos Noventa y Nueve mil Trescientos Setenta y Seis Pesos M/L</t>
  </si>
  <si>
    <t>Cuatrocientos Ochenta y Ocho millones Quinientos Ochenta y Seis mil Trescientos Treinta y Siete Pesos M/L</t>
  </si>
  <si>
    <t>Doscientos Cuarenta y Cuatro millones Seiscientos Doce mil Quinientos Noventa Pesos M/L</t>
  </si>
  <si>
    <t>Setecientos Un millones Treinta y Cuatro mil Ochocientos Cinco Pesos M/L</t>
  </si>
  <si>
    <t>Un mil Trescientos Cuarenta millones Cuatrocientos Sesenta mil Trescientos Cuarenta Pesos M/L</t>
  </si>
  <si>
    <t>Ciento Setenta y Nueve millones Ciento Cuarenta y Cuatro mil Setecientos Sesenta y Nueve Pesos M/L</t>
  </si>
  <si>
    <t>Cincuenta y Siete millones Trescientos Siete mil Quinientos Cuarenta Pesos M/L</t>
  </si>
  <si>
    <t>Noventa millones Ochocientos Ochenta y Un mil Ciento Dieciseis Pesos M/L</t>
  </si>
  <si>
    <t>Trescientos Treinta y Ocho millones Trescientos Ochenta y Seis mil Trescientos Ocho Pesos M/L</t>
  </si>
  <si>
    <t>Setecientos Cincuenta y Cinco millones Trescientos Cuarenta mil Doscientos Trece Pesos M/L</t>
  </si>
  <si>
    <t>Seiscientos Setenta y Cuatro millones Seiscientos Cuarenta y Seis mil Quinientos Sesenta y Cuatro Pesos M/L</t>
  </si>
  <si>
    <t>Doscientos Cuarenta y Seis millones Seiscientos Treinta y Siete mil Doscientos Cuarenta y Seis Pesos M/L</t>
  </si>
  <si>
    <t>Ochocientos Sesenta y Cuatro millones Ciento Ochenta y Tres mil Ciento Treinta y Ocho Pesos M/L</t>
  </si>
  <si>
    <t>Trescientos Cuarenta y Dos millones Quinientos Diez mil veintiCuatro Pesos M/L</t>
  </si>
  <si>
    <t>Doscientos Ocho millones Ochocientos Setenta mil Ochocientos veintiSeis Pesos M/L</t>
  </si>
  <si>
    <t>Trescientos Setenta y Un millones Doscientos Cincuenta y Cinco mil Seiscientos Setenta y Nueve Pesos M/L</t>
  </si>
  <si>
    <t>Cuatrocientos Sesenta y Siete millones Cuatrocientos Ochenta mil Novecientos Cincuenta y Cinco Pesos M/L</t>
  </si>
  <si>
    <t>Cuatrocientos Quince millones Cuatrocientos Setenta y Dos mil Setecientos Veinte Pesos M/L</t>
  </si>
  <si>
    <t>Cuatrocientos Setenta y Cinco millones Novecientos Cincuenta y Nueve mil Novecientos Cincuenta y Tres Pesos M/L</t>
  </si>
  <si>
    <t>Cuatrocientos Dieciocho millones Cuatrocientos veintiUn mil Setenta Pesos M/L</t>
  </si>
  <si>
    <t>Quinientos Cuatro millones Noventa y Seis mil Noventa y Tres Pesos M/L</t>
  </si>
  <si>
    <t>Trescientos Sesenta y Un millones Doscientos veintiNueve mil Novecientos Noventa y Seis Pesos M/L</t>
  </si>
  <si>
    <t>Cuatrocientos Cincuenta y Siete millones Seiscientos Dieciocho mil Cuatrocientos veintiNueve Pesos M/L</t>
  </si>
  <si>
    <t>Tres mil Noventa y Cinco millones Ciento veintiUn mil Ochocientos Cincuenta y Cinco Pesos M/L</t>
  </si>
  <si>
    <t>Ochocientos Cincuenta y Dos millones Novecientos Setenta y Un mil Novecientos Sesenta y Ocho Pesos M/L</t>
  </si>
  <si>
    <t>Un mil Ciento veintiSiete millones Ciento Cuarenta y Dos mil Doscientos Sesenta y Tres Pesos M/L</t>
  </si>
  <si>
    <t>Seiscientos Sesenta y Seis millones Seiscientos Cincuenta y Seis mil Doscientos Noventa y Cinco Pesos M/L</t>
  </si>
  <si>
    <t>Quinientos Seis millones Seis mil Setecientos Cuarenta y Tres Pesos M/L</t>
  </si>
  <si>
    <t>Ochenta y Tres millones veintiCuatro mil Ciento Sesenta Pesos M/L</t>
  </si>
  <si>
    <t>Doscientos veintiUn millones Quinientos Sesenta y Tres mil Ciento Dieciseis Pesos M/L</t>
  </si>
  <si>
    <t>Setecientos veintiUn millones Quinientos Ochenta y Seis mil Setecientos Cuarenta y Cinco Pesos M/L</t>
  </si>
  <si>
    <t>Un mil Quinientos Cincuenta y Tres millones Quinientos Treinta y Siete mil Novecientos Cincuenta y Cinco Pesos M/L</t>
  </si>
  <si>
    <t>Doscientos Cuarenta y Siete millones Ciento Setenta y Cuatro mil Trescientos Ochenta y Un Pesos M/L</t>
  </si>
  <si>
    <t>Trescientos Once millones Ochocientos Ochenta y Siete mil Cuatrocientos Treinta y Seis Pesos M/L</t>
  </si>
  <si>
    <t>Ochocientos veintiCuatro millones Ochocientos veintiDos mil Setecientos Dieciocho Pesos M/L</t>
  </si>
  <si>
    <t>Dos mil Ochocientos veintiDos millones Novecientos Cincuenta y Seis mil Cuatrocientos Cincuenta Pesos M/L</t>
  </si>
  <si>
    <t>Ciento Cincuenta y Cuatro millones Trescientos Cuarenta y Tres mil Setecientos Cuarenta Pesos M/L</t>
  </si>
  <si>
    <t>Novecientos Cuarenta y Siete millones Ciento veintiSeis mil Treinta y Un Pesos M/L</t>
  </si>
  <si>
    <t>Trescientos Trece millones Cuatrocientos Cuarenta y Cuatro mil Ciento Diecinueve Pesos M/L</t>
  </si>
  <si>
    <t>Doscientos Treinta y Dos millones Trescientos Quince mil Ochocientos Noventa y Nueve Pesos M/L</t>
  </si>
  <si>
    <t>Ciento Cuarenta y Un millones Trescientos Noventa y Siete mil Novecientos Noventa y Seis Pesos M/L</t>
  </si>
  <si>
    <t>Trescientos Ochenta y Siete millones Sesenta y Cuatro mil Novecientos Sesenta Pesos M/L</t>
  </si>
  <si>
    <t>Ciento Treinta y Tres millones Cuatrocientos Cuarenta y Tres mil Noventa y Cinco Pesos M/L</t>
  </si>
  <si>
    <t>Seiscientos veintiCuatro millones Setecientos Treinta y Nueve mil Novecientos Sesenta y Dos Pesos M/L</t>
  </si>
  <si>
    <t>Seiscientos Ochenta y Un millones Quinientos Nueve mil Doscientos Setenta y Nueve Pesos M/L</t>
  </si>
  <si>
    <t>Setecientos Cincuenta y Ocho millones Quinientos Sesenta y Cuatro mil Ochocientos Ochenta y Seis Pesos M/L</t>
  </si>
  <si>
    <t>Ochocientos Ochenta y Dos millones Cuarenta mil Setecientos Cuarenta y Cinco Pesos M/L</t>
  </si>
  <si>
    <t>Dos mil Ochenta y Dos millones Ciento Doce mil Seiscientos Treinta y Cuatro Pesos M/L</t>
  </si>
  <si>
    <t>Un mil Ochenta y Cuatro millones Doscientos Catorce mil Setecientos Cuarenta Pesos M/L</t>
  </si>
  <si>
    <t>Doscientos veintiSiete millones Ochocientos veintiCuatro mil Doscientos Setenta y Siete Pesos M/L</t>
  </si>
  <si>
    <t>Quinientos Diecisiete millones Seiscientos Tres mil Doscientos Sesenta y Cinco Pesos M/L</t>
  </si>
  <si>
    <t>Cuatrocientos Setenta y Nueve millones Cuatrocientos Treinta y Seis mil Novecientos Sesenta Pesos M/L</t>
  </si>
  <si>
    <t>Doscientos Cincuenta y Tres millones Cuatrocientos Veinte mil Quinientos Ocho Pesos M/L</t>
  </si>
  <si>
    <t>Doscientos Sesenta y Seis millones Doscientos Cincuenta y Cinco mil Novecientos Cincuenta y Un Pesos M/L</t>
  </si>
  <si>
    <t>Trescientos Doce millones Ochocientos Dieciseis mil Ochocientos Cuarenta y Ocho Pesos M/L</t>
  </si>
  <si>
    <t>Cuatrocientos Siete millones Cuatrocientos Ochenta y Siete mil Noventa Pesos M/L</t>
  </si>
  <si>
    <t>Cuatrocientos Setenta y Cuatro millones Quinientos Sesenta y Tres mil Cincuenta y Seis Pesos M/L</t>
  </si>
  <si>
    <t>Cuatrocientos Cuarenta y Cuatro millones Novecientos Cuarenta y Ocho mil Setecientos Cincuenta y Un Pesos M/L</t>
  </si>
  <si>
    <t>Doscientos Cincuenta millones Ciento Cuarenta y Siete mil Cincuenta y Seis Pesos M/L</t>
  </si>
  <si>
    <t>Quinientos Dieciseis millones Trescientos Sesenta y Tres mil Doscientos veintiOcho Pesos M/L</t>
  </si>
  <si>
    <t>Novecientos Setenta y Ocho millones Doscientos Treinta y Un mil Doscientos Cuarenta Pesos M/L</t>
  </si>
  <si>
    <t>Ochocientos Treinta y Cuatro millones Cuarenta y Tres mil Quinientos Treinta y Dos Pesos M/L</t>
  </si>
  <si>
    <t>Un mil Trescientos Un millones Trescientos Treinta y Cuatro mil Quinientos Setenta y Cuatro Pesos M/L</t>
  </si>
  <si>
    <t>Cuatrocientos veintiCuatro millones Setecientos Setenta y Un mil Cuatrocientos Ochenta Pesos M/L</t>
  </si>
  <si>
    <t>Ciento Setenta y Dos millones Seiscientos Cincuenta y Cuatro mil Quinientos Treinta y Tres Pesos M/L</t>
  </si>
  <si>
    <t>Setecientos Trece millones Cuatrocientos Quince mil Doscientos Setenta y Seis Pesos M/L</t>
  </si>
  <si>
    <t>Quinientos Ochenta y Dos millones veintiCuatro mil Ciento Quince Pesos M/L</t>
  </si>
  <si>
    <t>Cuatrocientos Cincuenta y Siete millones Novecientos Diecisiete mil veintiSeis Pesos M/L</t>
  </si>
  <si>
    <t>Ciento Noventa y Cinco millones Setecientos Sesenta y Cinco mil Novecientos Setenta y Cuatro Pesos M/L</t>
  </si>
  <si>
    <t>Cuatrocientos Setenta y Dos millones Ochenta y Cuatro mil Novecientos Veinte Pesos M/L</t>
  </si>
  <si>
    <t>Quinientos Noventa y Dos millones Noventa y Dos mil Seiscientos Cuarenta y Cinco Pesos M/L</t>
  </si>
  <si>
    <t>Ochenta y Nueve millones Ciento Treinta y Cinco mil Quinientos veintiCinco Pesos M/L</t>
  </si>
  <si>
    <t>Cuarenta y Tres millones Novecientos Ochenta y Nueve mil Quinientos Ocho Pesos M/L</t>
  </si>
  <si>
    <t>Ochocientos Noventa y Dos millones Cuatrocientos Ochenta y Siete mil Setecientos Un Pesos M/L</t>
  </si>
  <si>
    <t>Ochocientos Noventa y Siete millones Ochocientos veintiDos mil Setecientos Cuarenta y Nueve Pesos M/L</t>
  </si>
  <si>
    <t>Trescientos veintiTres millones Novecientos Noventa y Cinco mil Novecientos Cuarenta y Tres Pesos M/L</t>
  </si>
  <si>
    <t>Seiscientos Treinta y Dos millones Ochocientos Ocho mil Novecientos Noventa Pesos M/L</t>
  </si>
  <si>
    <t>Seiscientos Seis millones Cuatrocientos Treinta y Ocho mil Trescientos Cincuenta y Seis Pesos M/L</t>
  </si>
  <si>
    <t>Seiscientos Catorce millones Ciento Cincuenta y Nueve mil Setecientos veintiUn Pesos M/L</t>
  </si>
  <si>
    <t>Quinientos Sesenta y Cuatro millones Cuatrocientos Ochenta y Nueve mil Seiscientos Ochenta y Un Pesos M/L</t>
  </si>
  <si>
    <t>Quinientos Diez millones Ocho mil Novecientos Sesenta y Seis Pesos M/L</t>
  </si>
  <si>
    <t>Trescientos Setenta y Siete millones Cuatrocientos Cuarenta y Un mil Cuatrocientos Cincuenta y Ocho Pesos M/L</t>
  </si>
  <si>
    <t>Dos mil veintiNueve millones Trescientos Tres mil Ciento Ochenta y Ocho Pesos M/L</t>
  </si>
  <si>
    <t>Treinta y Siete millones Ochocientos Noventa y Seis mil Trescientos Catorce Pesos M/L</t>
  </si>
  <si>
    <t>Ochenta y Ocho millones Doscientos Noventa y Cinco mil Novecientos Ochenta y Ocho Pesos M/L</t>
  </si>
  <si>
    <t>Setecientos Cuarenta y Tres millones Ochocientos Ochenta y Tres mil Ciento Ochenta y Ocho Pesos M/L</t>
  </si>
  <si>
    <t>Trescientos Ochenta y Un millones Ciento Diez mil Seiscientos veintiTres Pesos M/L</t>
  </si>
  <si>
    <t>Diecisiete millones Ciento Setenta y Ocho mil Setecientos Sesenta y Tres Pesos M/L</t>
  </si>
  <si>
    <t>Doscientos Cincuenta y Siete millones Quince mil Cuatrocientos Sesenta y Seis Pesos M/L</t>
  </si>
  <si>
    <t>Trescientos Cuarenta y Un millones Setecientos Un mil Setecientos Noventa y Seis Pesos M/L</t>
  </si>
  <si>
    <t>Doscientos Diecisiete millones Ciento Treinta y Cinco mil Ochocientos Sesenta y Cinco Pesos M/L</t>
  </si>
  <si>
    <t>Doscientos Cuarenta y Un millones Setecientos Cincuenta y Dos mil Doscientos Ochenta y Dos Pesos M/L</t>
  </si>
  <si>
    <t>Doscientos Tres millones Novecientos Noventa y Cuatro mil Novecientos Trece Pesos M/L</t>
  </si>
  <si>
    <t>Cuatrocientos Ochenta millones Setecientos veintiSeis mil Quinientos Cincuenta y Cuatro Pesos M/L</t>
  </si>
  <si>
    <t>veintiSiete millones Ochocientos Treinta y Nueve mil Seiscientos Noventa y Tres Pesos M/L</t>
  </si>
  <si>
    <t>Un mil veintiUn millones Novecientos Cincuenta y Nueve mil Trescientos Noventa y Ocho Pesos M/L</t>
  </si>
  <si>
    <t>Ciento Cuarenta millones Quinientos Cincuenta y Un mil Ciento Cincuenta y Siete Pesos M/L</t>
  </si>
  <si>
    <t>Ciento Sesenta millones Seiscientos veintiCuatro mil Cuarenta y Ocho Pesos M/L</t>
  </si>
  <si>
    <t>Setecientos Ocho millones Cuatrocientos Diecisiete mil Novecientos Ochenta y Seis Pesos M/L</t>
  </si>
  <si>
    <t>Ciento Dieciocho millones Trescientos Seis mil cien Pesos M/L</t>
  </si>
  <si>
    <t>Doscientos Treinta y Un millones Quinientos Diez mil Quinientos Ocho Pesos M/L</t>
  </si>
  <si>
    <t>Cuatrocientos Doce millones Setecientos veintiCinco mil Ciento Noventa y Cuatro Pesos M/L</t>
  </si>
  <si>
    <t>Trescientos Nueve millones Setecientos Diecisiete mil Cuatrocientos Sesenta Pesos M/L</t>
  </si>
  <si>
    <t>Seiscientos Cuarenta y Nueve millones Seiscientos veintiDos mil Quinientos Ochenta y Siete Pesos M/L</t>
  </si>
  <si>
    <t>Un mil Ochocientos veintiSiete millones Cincuenta y Dos mil Setecientos Cincuenta Pesos M/L</t>
  </si>
  <si>
    <t>Cincuenta y Un millones Doscientos veintiUn mil Ciento Cincuenta y Cuatro Pesos M/L</t>
  </si>
  <si>
    <t>veintiTres millones Setenta y Siete mil Cuatrocientos Seis Pesos M/L</t>
  </si>
  <si>
    <t>Sesenta y Cuatro millones Cuatrocientos Doce mil Ciento Noventa y Un Pesos M/L</t>
  </si>
  <si>
    <t>Noventa y Tres millones Setecientos Dieciseis mil Setecientos Once Pesos M/L</t>
  </si>
  <si>
    <t>Doscientos Diecisiete millones Setecientos Treinta y Cuatro mil Ciento Cincuenta y Cinco Pesos M/L</t>
  </si>
  <si>
    <t>Doscientos Ochenta y Un millones Trescientos Dieciseis mil Trescientos Noventa y Un Pesos M/L</t>
  </si>
  <si>
    <t>Ciento Cuarenta y Tres millones Doscientos Ochenta y Ocho mil Doscientos Ocho Pesos M/L</t>
  </si>
  <si>
    <t>Cuatro mil Ciento Un millones Ochocientos Cuarenta y Dos mil Trescientos Cinco Pesos M/L</t>
  </si>
  <si>
    <t>Quinientos Sesenta y Nueve millones Noventa y Tres mil Doscientos Cincuenta Pesos M/L</t>
  </si>
  <si>
    <t>Novecientos Treinta y Tres millones Setecientos Treinta y Cinco mil Cuatrocientos Nueve Pesos M/L</t>
  </si>
  <si>
    <t>Cuarenta y Cuatro millones Trescientos Ochenta y Un mil Ciento Cuarenta y Cuatro Pesos M/L</t>
  </si>
  <si>
    <t>Seiscientos veintiCuatro millones veintiTres mil Cuatrocientos veintiCinco Pesos M/L</t>
  </si>
  <si>
    <t>Doscientos Ochenta millones Sesenta y Siete mil Cuarenta y Siete Pesos M/L</t>
  </si>
  <si>
    <t>Noventa y Seis millones Ochocientos Setenta y Cinco mil Doscientos veintiDos Pesos M/L</t>
  </si>
  <si>
    <t>Ochenta y Dos millones Trescientos Diez mil Cuatrocientos veintiOcho Pesos M/L</t>
  </si>
  <si>
    <t>Seiscientos Treinta y Ocho millones Ochocientos Ochenta y Ocho mil Cuatrocientos Sesenta y Ocho Pesos M/L</t>
  </si>
  <si>
    <t>Doscientos Cuarenta y Un millones Setecientos Setenta y Cuatro mil Sesenta y Dos Pesos M/L</t>
  </si>
  <si>
    <t>Un mil Seiscientos Dos millones Cuatrocientos Cincuenta y Ocho mil Seiscientos Treinta y Ocho Pesos M/L</t>
  </si>
  <si>
    <t>Cuatrocientos Ochenta y Cinco millones Doscientos Setenta y Seis mil Treinta y Un Pesos M/L</t>
  </si>
  <si>
    <t>Quinientos Setenta y Dos millones Seiscientos veintiCuatro mil Trescientos Sesenta y Nueve Pesos M/L</t>
  </si>
  <si>
    <t>Doscientos Treinta y Cuatro millones Ciento Treinta mil Quinientos Setenta y Ocho Pesos M/L</t>
  </si>
  <si>
    <t>Un mil Ciento Cuarenta y Cuatro millones Quinientos Cuarenta y Un mil Ochocientos Noventa y Nueve Pesos M/L</t>
  </si>
  <si>
    <t>Un mil Trescientos Sesenta y Un millones Setecientos Diez mil Novecientos veintiOcho Pesos M/L</t>
  </si>
  <si>
    <t>Cuatrocientos Siete millones Seiscientos Sesenta mil Ochocientos Ochenta Pesos M/L</t>
  </si>
  <si>
    <t>Un mil Doscientos Setenta y Nueve millones Cuatrocientos Sesenta y Dos mil Cuatrocientos Cuarenta y Siete Pesos M/L</t>
  </si>
  <si>
    <t>Cien millones Cuatrocientos Sesenta y Cinco mil Ochocientos Noventa y Dos Pesos M/L</t>
  </si>
  <si>
    <t>Un mil Ciento Once millones Ochocientos Diecinueve mil Quinientos Treinta y Seis Pesos M/L</t>
  </si>
  <si>
    <t>Dos mil Setecientos Nueve millones Noventa y Tres mil Setecientos Tres Pesos M/L</t>
  </si>
  <si>
    <t>Ciento Noventa y Tres millones Cuatrocientos Sesenta y Cinco mil Quinientos Treinta y Seis Pesos M/L</t>
  </si>
  <si>
    <t>Siete mil Diecinueve millones Trescientos Treinta y Un mil Ciento Once Pesos M/L</t>
  </si>
  <si>
    <t>Treinta y Tres millones Ciento Cincuenta y Cuatro mil Doscientos Sesenta y Seis Pesos M/L</t>
  </si>
  <si>
    <t>Quinientos Ochenta y Tres millones Seiscientos Cincuenta y Siete mil Ochocientos Noventa y Seis Pesos M/L</t>
  </si>
  <si>
    <t>Un mil Cuatrocientos Cuarenta y Cuatro millones Setecientos Treinta y Seis mil Quinientos Ochenta y Siete Pesos M/L</t>
  </si>
  <si>
    <t>Ciento Cuarenta y Nueve millones Trescientos Cinco mil Novecientos veintiSeis Pesos M/L</t>
  </si>
  <si>
    <t>Ciento Trece millones Quinientos Ochenta mil Seiscientos Sesenta y Seis Pesos M/L</t>
  </si>
  <si>
    <t>veintiUn millones Seiscientos Treinta y Tres mil Cuatrocientos Cincuenta y Ocho Pesos M/L</t>
  </si>
  <si>
    <t>Doscientos Setenta y Seis millones Doscientos Setenta y Nueve mil Ochocientos Ochenta y Ocho Pesos M/L</t>
  </si>
  <si>
    <t>Ciento Cinco millones Quinientos Ochenta mil Trescientos Nueve Pesos M/L</t>
  </si>
  <si>
    <t>Un mil Diecinueve millones Ochenta y Seis mil Doscientos Pesos M/L</t>
  </si>
  <si>
    <t>Cuatrocientos Diecisiete millones Novecientos Sesenta y Dos mil Ciento Cuarenta y Cuatro Pesos M/L</t>
  </si>
  <si>
    <t>Dos mil Trescientos Siete millones Ciento Ochenta y Ocho mil Cincuenta y Ocho Pesos M/L</t>
  </si>
  <si>
    <t>veintiDos millones Setecientos Cincuenta y Un mil Novecientos Treinta y Seis Pesos M/L</t>
  </si>
  <si>
    <t>Doscientos Ochenta y Ocho millones Setenta y Un mil Ciento Setenta y Dos Pesos M/L</t>
  </si>
  <si>
    <t>Ciento Dieciocho millones Novecientos Ochenta y Un mil Novecientos Cuarenta y Nueve Pesos M/L</t>
  </si>
  <si>
    <t>Cuatrocientos veintiDos millones Cuatrocientos Noventa y Tres mil Doscientos Treinta y Ocho Pesos M/L</t>
  </si>
  <si>
    <t>Doscientos Sesenta y Un millones Setecientos Cuarenta y Cinco mil Cuatrocientos Dos Pesos M/L</t>
  </si>
  <si>
    <t>veintiUn millones Setecientos Cincuenta y Dos mil Setecientos Cincuenta y Siete Pesos M/L</t>
  </si>
  <si>
    <t>Ochocientos Tres millones Setenta y Tres mil Quinientos veintiNueve Pesos M/L</t>
  </si>
  <si>
    <t>Trescientos Ochenta y Dos millones Setenta y Seis mil Ciento Cuarenta y Ocho Pesos M/L</t>
  </si>
  <si>
    <t>Diecinueve millones Cuarenta y Tres mil Setecientos Cincuenta Pesos M/L</t>
  </si>
  <si>
    <t>Ochenta y Nueve millones Ochocientos Treinta y Cuatro mil Ciento Treinta y Ocho Pesos M/L</t>
  </si>
  <si>
    <t>Dos mil Novecientos Setenta y Un millones Doscientos Seis mil Seiscientos Un Pesos M/L</t>
  </si>
</sst>
</file>

<file path=xl/styles.xml><?xml version="1.0" encoding="utf-8"?>
<styleSheet xmlns="http://schemas.openxmlformats.org/spreadsheetml/2006/main">
  <numFmts count="4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d/mm/yyyy;@"/>
    <numFmt numFmtId="189" formatCode="_ &quot;$&quot;\ * #,##0.0_ ;_ &quot;$&quot;\ * \-#,##0.0_ ;_ &quot;$&quot;\ * &quot;-&quot;??_ ;_ @_ "/>
    <numFmt numFmtId="190" formatCode="_ * #,##0.0_ ;_ * \-#,##0.0_ ;_ * &quot;-&quot;??_ ;_ @_ "/>
    <numFmt numFmtId="191" formatCode="[$-240A]d&quot; de &quot;mmmm&quot; de &quot;yyyy;@"/>
    <numFmt numFmtId="192" formatCode="000"/>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_ &quot;$&quot;\ * #.##0.00_ ;_ &quot;$&quot;\ * \-#.##0.00_ ;_ &quot;$&quot;\ * &quot;-&quot;??_ ;_ @_ "/>
    <numFmt numFmtId="198" formatCode="_(&quot;$&quot;\ * #.##0.00_);_(&quot;$&quot;\ * \(#.##0.00\);_(&quot;$&quot;\ * &quot;-&quot;??_);_(@_)"/>
  </numFmts>
  <fonts count="43">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36"/>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name val="Arial"/>
      <family val="2"/>
    </font>
    <font>
      <sz val="8"/>
      <name val="Arial"/>
      <family val="2"/>
    </font>
    <font>
      <b/>
      <sz val="14"/>
      <name val="Arial"/>
      <family val="2"/>
    </font>
    <font>
      <b/>
      <sz val="11"/>
      <name val="Arial"/>
      <family val="2"/>
    </font>
    <font>
      <sz val="11"/>
      <name val="Arial"/>
      <family val="2"/>
    </font>
    <font>
      <sz val="6"/>
      <name val="Arial"/>
      <family val="2"/>
    </font>
    <font>
      <b/>
      <sz val="8"/>
      <name val="Arial"/>
      <family val="2"/>
    </font>
    <font>
      <b/>
      <sz val="10"/>
      <name val="Arial"/>
      <family val="2"/>
    </font>
    <font>
      <b/>
      <sz val="9"/>
      <name val="Arial"/>
      <family val="2"/>
    </font>
    <font>
      <sz val="9"/>
      <name val="Arial"/>
      <family val="2"/>
    </font>
    <font>
      <sz val="6"/>
      <color indexed="56"/>
      <name val="Arial"/>
      <family val="2"/>
    </font>
    <font>
      <sz val="8"/>
      <color indexed="56"/>
      <name val="Arial"/>
      <family val="2"/>
    </font>
    <font>
      <sz val="7"/>
      <name val="Arial"/>
      <family val="2"/>
    </font>
    <font>
      <b/>
      <sz val="8"/>
      <color indexed="56"/>
      <name val="Arial"/>
      <family val="2"/>
    </font>
    <font>
      <b/>
      <sz val="6"/>
      <color indexed="56"/>
      <name val="Arial"/>
      <family val="2"/>
    </font>
    <font>
      <sz val="11"/>
      <name val="Calibri"/>
      <family val="2"/>
    </font>
    <font>
      <sz val="11"/>
      <color indexed="56"/>
      <name val="Calibri"/>
      <family val="2"/>
    </font>
    <font>
      <sz val="10"/>
      <color indexed="56"/>
      <name val="Arial"/>
      <family val="2"/>
    </font>
    <font>
      <b/>
      <sz val="7"/>
      <name val="Arial"/>
      <family val="2"/>
    </font>
    <font>
      <sz val="6"/>
      <color indexed="8"/>
      <name val="Arial"/>
      <family val="2"/>
    </font>
    <font>
      <sz val="11"/>
      <color theme="1"/>
      <name val="Calibri"/>
      <family val="2"/>
    </font>
    <font>
      <sz val="6"/>
      <color theme="1"/>
      <name val="Arial"/>
      <family val="2"/>
    </font>
    <font>
      <b/>
      <sz val="11"/>
      <color theme="1"/>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00B0F0"/>
        <bgColor indexed="64"/>
      </patternFill>
    </fill>
    <fill>
      <patternFill patternType="solid">
        <fgColor theme="8" tint="0.5999900102615356"/>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hair"/>
      <right style="hair"/>
      <top style="hair"/>
      <bottom style="hair"/>
    </border>
    <border>
      <left style="hair"/>
      <right style="double"/>
      <top style="hair"/>
      <bottom style="hair"/>
    </border>
    <border>
      <left style="hair"/>
      <right style="hair"/>
      <top style="thin"/>
      <bottom style="hair"/>
    </border>
    <border>
      <left style="hair"/>
      <right style="thin"/>
      <top style="thin"/>
      <bottom style="hair"/>
    </border>
    <border>
      <left style="hair"/>
      <right style="thin"/>
      <top style="hair"/>
      <bottom style="hair"/>
    </border>
    <border>
      <left style="thin"/>
      <right style="hair"/>
      <top style="hair"/>
      <bottom style="hair"/>
    </border>
    <border>
      <left style="thin"/>
      <right style="double"/>
      <top style="thin"/>
      <bottom style="thin"/>
    </border>
    <border>
      <left style="thin"/>
      <right style="thin"/>
      <top style="thin"/>
      <bottom style="double"/>
    </border>
    <border>
      <left style="hair"/>
      <right style="hair"/>
      <top style="hair"/>
      <bottom style="double"/>
    </border>
    <border>
      <left style="hair"/>
      <right style="double"/>
      <top style="hair"/>
      <bottom style="double"/>
    </border>
    <border>
      <left style="hair"/>
      <right style="hair"/>
      <top>
        <color indexed="63"/>
      </top>
      <bottom style="hair"/>
    </border>
    <border>
      <left style="medium"/>
      <right style="hair"/>
      <top style="medium"/>
      <bottom style="hair"/>
    </border>
    <border>
      <left style="hair"/>
      <right style="hair"/>
      <top style="medium"/>
      <bottom style="hair"/>
    </border>
    <border>
      <left style="hair"/>
      <right style="double"/>
      <top style="medium"/>
      <bottom style="hair"/>
    </border>
    <border>
      <left>
        <color indexed="63"/>
      </left>
      <right>
        <color indexed="63"/>
      </right>
      <top style="medium"/>
      <bottom>
        <color indexed="63"/>
      </bottom>
    </border>
    <border>
      <left>
        <color indexed="63"/>
      </left>
      <right>
        <color indexed="63"/>
      </right>
      <top style="medium"/>
      <bottom style="thin"/>
    </border>
    <border>
      <left style="thin"/>
      <right style="double"/>
      <top style="medium"/>
      <bottom style="thin"/>
    </border>
    <border>
      <left style="thin"/>
      <right>
        <color indexed="63"/>
      </right>
      <top style="medium"/>
      <bottom style="thin"/>
    </border>
    <border>
      <left style="thin"/>
      <right style="thin"/>
      <top style="medium"/>
      <bottom style="thin"/>
    </border>
    <border>
      <left style="medium"/>
      <right style="hair"/>
      <top style="hair"/>
      <bottom style="hair"/>
    </border>
    <border>
      <left style="medium"/>
      <right style="hair"/>
      <top style="hair"/>
      <bottom style="double"/>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hair"/>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hair"/>
      <top style="thin"/>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7"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1" fontId="4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2" fillId="22" borderId="0" applyNumberFormat="0" applyBorder="0" applyAlignment="0" applyProtection="0"/>
    <xf numFmtId="0" fontId="40" fillId="0" borderId="0">
      <alignment/>
      <protection/>
    </xf>
    <xf numFmtId="0" fontId="0" fillId="23" borderId="5" applyNumberFormat="0" applyFont="0" applyAlignment="0" applyProtection="0"/>
    <xf numFmtId="9" fontId="0" fillId="0" borderId="0" applyFont="0" applyFill="0" applyBorder="0" applyAlignment="0" applyProtection="0"/>
    <xf numFmtId="0" fontId="13" fillId="16"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8" fillId="0" borderId="7" applyNumberFormat="0" applyFill="0" applyAlignment="0" applyProtection="0"/>
    <xf numFmtId="0" fontId="7" fillId="0" borderId="8" applyNumberFormat="0" applyFill="0" applyAlignment="0" applyProtection="0"/>
    <xf numFmtId="0" fontId="19" fillId="0" borderId="9" applyNumberFormat="0" applyFill="0" applyAlignment="0" applyProtection="0"/>
  </cellStyleXfs>
  <cellXfs count="167">
    <xf numFmtId="0" fontId="0" fillId="0" borderId="0" xfId="0" applyAlignment="1">
      <alignment/>
    </xf>
    <xf numFmtId="0" fontId="0" fillId="0" borderId="0" xfId="0" applyAlignment="1">
      <alignment wrapText="1"/>
    </xf>
    <xf numFmtId="188" fontId="0" fillId="0" borderId="0" xfId="0" applyNumberFormat="1" applyAlignment="1">
      <alignment horizontal="center"/>
    </xf>
    <xf numFmtId="189" fontId="0" fillId="0" borderId="0" xfId="52" applyNumberFormat="1" applyFont="1" applyAlignment="1">
      <alignment/>
    </xf>
    <xf numFmtId="190" fontId="0" fillId="0" borderId="0" xfId="49" applyNumberFormat="1" applyFont="1" applyAlignment="1">
      <alignment horizontal="center"/>
    </xf>
    <xf numFmtId="0" fontId="23" fillId="0" borderId="0" xfId="0" applyFont="1" applyBorder="1" applyAlignment="1" applyProtection="1">
      <alignment/>
      <protection/>
    </xf>
    <xf numFmtId="0" fontId="24" fillId="0" borderId="0" xfId="0" applyFont="1" applyBorder="1" applyAlignment="1" applyProtection="1">
      <alignment/>
      <protection/>
    </xf>
    <xf numFmtId="0" fontId="24" fillId="0" borderId="0" xfId="0" applyFont="1" applyBorder="1" applyAlignment="1" applyProtection="1">
      <alignment vertical="center" wrapText="1"/>
      <protection/>
    </xf>
    <xf numFmtId="0" fontId="24" fillId="0" borderId="0" xfId="0" applyFont="1" applyBorder="1" applyAlignment="1" applyProtection="1">
      <alignment vertical="center" wrapText="1"/>
      <protection/>
    </xf>
    <xf numFmtId="0" fontId="24" fillId="0" borderId="0" xfId="0" applyFont="1" applyBorder="1" applyAlignment="1" applyProtection="1">
      <alignment horizontal="justify" vertical="center" wrapText="1"/>
      <protection/>
    </xf>
    <xf numFmtId="0" fontId="0" fillId="0" borderId="0" xfId="0" applyAlignment="1">
      <alignment horizontal="center"/>
    </xf>
    <xf numFmtId="0" fontId="0" fillId="0" borderId="0" xfId="0" applyBorder="1" applyAlignment="1">
      <alignment horizontal="center"/>
    </xf>
    <xf numFmtId="0" fontId="22" fillId="16" borderId="10" xfId="0" applyFont="1" applyFill="1" applyBorder="1" applyAlignment="1" applyProtection="1">
      <alignment horizontal="center" vertical="center" wrapText="1"/>
      <protection/>
    </xf>
    <xf numFmtId="0" fontId="25" fillId="0" borderId="0" xfId="0" applyFont="1" applyAlignment="1">
      <alignment horizontal="center"/>
    </xf>
    <xf numFmtId="0" fontId="25" fillId="0" borderId="0" xfId="0" applyFont="1" applyAlignment="1">
      <alignment/>
    </xf>
    <xf numFmtId="0" fontId="27" fillId="0" borderId="0" xfId="0" applyFont="1" applyAlignment="1">
      <alignment/>
    </xf>
    <xf numFmtId="0" fontId="23" fillId="24" borderId="10" xfId="0" applyFont="1" applyFill="1" applyBorder="1" applyAlignment="1" applyProtection="1">
      <alignment horizontal="center" vertical="center" wrapText="1"/>
      <protection/>
    </xf>
    <xf numFmtId="0" fontId="31" fillId="24" borderId="11" xfId="0" applyFont="1" applyFill="1" applyBorder="1" applyAlignment="1" applyProtection="1">
      <alignment horizontal="left" vertical="justify" wrapText="1"/>
      <protection/>
    </xf>
    <xf numFmtId="0" fontId="30" fillId="24" borderId="11" xfId="0" applyFont="1" applyFill="1" applyBorder="1" applyAlignment="1" applyProtection="1">
      <alignment horizontal="center" vertical="center" wrapText="1"/>
      <protection/>
    </xf>
    <xf numFmtId="178" fontId="30" fillId="24" borderId="11" xfId="52" applyFont="1" applyFill="1" applyBorder="1" applyAlignment="1" applyProtection="1">
      <alignment horizontal="center" vertical="center" wrapText="1"/>
      <protection/>
    </xf>
    <xf numFmtId="178" fontId="31" fillId="24" borderId="11" xfId="52" applyFont="1" applyFill="1" applyBorder="1" applyAlignment="1" applyProtection="1">
      <alignment horizontal="center" vertical="center" wrapText="1"/>
      <protection/>
    </xf>
    <xf numFmtId="178" fontId="34" fillId="24" borderId="11" xfId="52" applyFont="1" applyFill="1" applyBorder="1" applyAlignment="1" applyProtection="1">
      <alignment horizontal="center" vertical="center" wrapText="1"/>
      <protection/>
    </xf>
    <xf numFmtId="0" fontId="41" fillId="24" borderId="11" xfId="0" applyFont="1" applyFill="1" applyBorder="1" applyAlignment="1" applyProtection="1">
      <alignment horizontal="center" vertical="center" wrapText="1"/>
      <protection/>
    </xf>
    <xf numFmtId="0" fontId="30" fillId="24" borderId="12" xfId="0" applyFont="1" applyFill="1" applyBorder="1" applyAlignment="1" applyProtection="1">
      <alignment horizontal="center" vertical="center" wrapText="1"/>
      <protection/>
    </xf>
    <xf numFmtId="0" fontId="21" fillId="0" borderId="0" xfId="0" applyFont="1" applyAlignment="1">
      <alignment/>
    </xf>
    <xf numFmtId="178" fontId="0" fillId="0" borderId="0" xfId="0" applyNumberFormat="1" applyAlignment="1">
      <alignment/>
    </xf>
    <xf numFmtId="0" fontId="21" fillId="0" borderId="13" xfId="0" applyFont="1" applyBorder="1" applyAlignment="1">
      <alignment/>
    </xf>
    <xf numFmtId="0" fontId="21" fillId="0" borderId="14" xfId="0" applyFont="1" applyBorder="1" applyAlignment="1">
      <alignment/>
    </xf>
    <xf numFmtId="0" fontId="21" fillId="0" borderId="11" xfId="0" applyFont="1" applyBorder="1" applyAlignment="1">
      <alignment/>
    </xf>
    <xf numFmtId="0" fontId="21" fillId="0" borderId="15" xfId="0" applyFont="1" applyBorder="1" applyAlignment="1">
      <alignment/>
    </xf>
    <xf numFmtId="192" fontId="28" fillId="25" borderId="11" xfId="0" applyNumberFormat="1" applyFont="1" applyFill="1" applyBorder="1" applyAlignment="1" applyProtection="1">
      <alignment horizontal="center" vertical="center" textRotation="90" wrapText="1"/>
      <protection hidden="1"/>
    </xf>
    <xf numFmtId="0" fontId="28" fillId="25" borderId="11" xfId="0" applyFont="1" applyFill="1" applyBorder="1" applyAlignment="1" applyProtection="1">
      <alignment horizontal="center" vertical="center"/>
      <protection hidden="1"/>
    </xf>
    <xf numFmtId="0" fontId="28" fillId="25" borderId="11" xfId="0" applyFont="1" applyFill="1" applyBorder="1" applyAlignment="1" applyProtection="1">
      <alignment horizontal="center" vertical="center" wrapText="1"/>
      <protection hidden="1"/>
    </xf>
    <xf numFmtId="3" fontId="28" fillId="26" borderId="11" xfId="0" applyNumberFormat="1" applyFont="1" applyFill="1" applyBorder="1" applyAlignment="1" applyProtection="1">
      <alignment horizontal="center" vertical="center" wrapText="1"/>
      <protection hidden="1"/>
    </xf>
    <xf numFmtId="3" fontId="28" fillId="25" borderId="11" xfId="0" applyNumberFormat="1" applyFont="1" applyFill="1" applyBorder="1" applyAlignment="1" applyProtection="1">
      <alignment horizontal="center" vertical="center" wrapText="1"/>
      <protection hidden="1"/>
    </xf>
    <xf numFmtId="0" fontId="29" fillId="0" borderId="16" xfId="0" applyNumberFormat="1" applyFont="1" applyFill="1" applyBorder="1" applyAlignment="1" applyProtection="1">
      <alignment horizontal="left" vertical="center" wrapText="1"/>
      <protection locked="0"/>
    </xf>
    <xf numFmtId="192" fontId="29" fillId="0" borderId="11" xfId="0" applyNumberFormat="1" applyFont="1" applyFill="1" applyBorder="1" applyAlignment="1" applyProtection="1">
      <alignment horizontal="center" vertical="center" wrapText="1"/>
      <protection locked="0"/>
    </xf>
    <xf numFmtId="0" fontId="0" fillId="0" borderId="11" xfId="0" applyNumberFormat="1" applyFont="1" applyFill="1" applyBorder="1" applyAlignment="1" applyProtection="1">
      <alignment horizontal="left" vertical="center" wrapText="1"/>
      <protection locked="0"/>
    </xf>
    <xf numFmtId="0" fontId="29" fillId="0" borderId="11" xfId="0" applyNumberFormat="1" applyFont="1" applyFill="1" applyBorder="1" applyAlignment="1" applyProtection="1">
      <alignment horizontal="left" vertical="center" wrapText="1"/>
      <protection locked="0"/>
    </xf>
    <xf numFmtId="0" fontId="29" fillId="0" borderId="11" xfId="0" applyNumberFormat="1" applyFont="1" applyFill="1" applyBorder="1" applyAlignment="1" applyProtection="1">
      <alignment horizontal="center" vertical="center" wrapText="1"/>
      <protection locked="0"/>
    </xf>
    <xf numFmtId="3" fontId="29" fillId="0" borderId="11" xfId="0" applyNumberFormat="1" applyFont="1" applyFill="1" applyBorder="1" applyAlignment="1" applyProtection="1">
      <alignment horizontal="center" vertical="center" wrapText="1"/>
      <protection locked="0"/>
    </xf>
    <xf numFmtId="3" fontId="29" fillId="25" borderId="11" xfId="0" applyNumberFormat="1" applyFont="1" applyFill="1" applyBorder="1" applyAlignment="1" applyProtection="1">
      <alignment horizontal="right" vertical="center" wrapText="1"/>
      <protection hidden="1"/>
    </xf>
    <xf numFmtId="3" fontId="0" fillId="27" borderId="11" xfId="0" applyNumberFormat="1" applyFont="1" applyFill="1" applyBorder="1" applyAlignment="1" applyProtection="1">
      <alignment horizontal="right" vertical="center" wrapText="1"/>
      <protection locked="0"/>
    </xf>
    <xf numFmtId="3" fontId="29" fillId="0" borderId="11" xfId="0" applyNumberFormat="1" applyFont="1" applyFill="1" applyBorder="1" applyAlignment="1" applyProtection="1">
      <alignment horizontal="right" vertical="center" wrapText="1"/>
      <protection locked="0"/>
    </xf>
    <xf numFmtId="192" fontId="28" fillId="0" borderId="11" xfId="0" applyNumberFormat="1" applyFont="1" applyFill="1" applyBorder="1" applyAlignment="1" applyProtection="1">
      <alignment horizontal="center" vertical="center" wrapText="1"/>
      <protection locked="0"/>
    </xf>
    <xf numFmtId="3" fontId="0" fillId="28" borderId="11" xfId="0" applyNumberFormat="1" applyFont="1" applyFill="1" applyBorder="1" applyAlignment="1" applyProtection="1">
      <alignment horizontal="right" vertical="center" wrapText="1"/>
      <protection locked="0"/>
    </xf>
    <xf numFmtId="3" fontId="29" fillId="24" borderId="11" xfId="0" applyNumberFormat="1" applyFont="1" applyFill="1" applyBorder="1" applyAlignment="1" applyProtection="1">
      <alignment horizontal="right" vertical="center" wrapText="1"/>
      <protection locked="0"/>
    </xf>
    <xf numFmtId="0" fontId="29" fillId="0" borderId="11" xfId="0" applyNumberFormat="1" applyFont="1" applyFill="1" applyBorder="1" applyAlignment="1" applyProtection="1">
      <alignment horizontal="left" vertical="center" wrapText="1"/>
      <protection/>
    </xf>
    <xf numFmtId="3" fontId="28" fillId="25" borderId="11" xfId="0" applyNumberFormat="1" applyFont="1" applyFill="1" applyBorder="1" applyAlignment="1" applyProtection="1">
      <alignment horizontal="right" vertical="center" wrapText="1"/>
      <protection hidden="1"/>
    </xf>
    <xf numFmtId="3" fontId="26" fillId="0" borderId="15" xfId="0" applyNumberFormat="1" applyFont="1" applyBorder="1" applyAlignment="1">
      <alignment/>
    </xf>
    <xf numFmtId="0" fontId="0" fillId="0" borderId="16" xfId="0" applyBorder="1" applyAlignment="1">
      <alignment/>
    </xf>
    <xf numFmtId="0" fontId="0" fillId="0" borderId="11" xfId="0" applyBorder="1" applyAlignment="1">
      <alignment/>
    </xf>
    <xf numFmtId="0" fontId="21" fillId="0" borderId="0" xfId="0" applyFont="1" applyAlignment="1">
      <alignment horizontal="center"/>
    </xf>
    <xf numFmtId="0" fontId="21" fillId="0" borderId="0" xfId="0" applyFont="1" applyAlignment="1">
      <alignment vertical="center" wrapText="1"/>
    </xf>
    <xf numFmtId="0" fontId="32" fillId="0" borderId="0" xfId="0" applyFont="1" applyAlignment="1">
      <alignment/>
    </xf>
    <xf numFmtId="0" fontId="32" fillId="0" borderId="0" xfId="0" applyFont="1" applyAlignment="1">
      <alignment vertical="center" wrapText="1"/>
    </xf>
    <xf numFmtId="188" fontId="31" fillId="24" borderId="11" xfId="0" applyNumberFormat="1" applyFont="1" applyFill="1" applyBorder="1" applyAlignment="1" applyProtection="1">
      <alignment horizontal="center" vertical="center" wrapText="1"/>
      <protection/>
    </xf>
    <xf numFmtId="186" fontId="32" fillId="24" borderId="10" xfId="52" applyNumberFormat="1" applyFont="1" applyFill="1" applyBorder="1" applyAlignment="1">
      <alignment/>
    </xf>
    <xf numFmtId="186" fontId="0" fillId="24" borderId="10" xfId="52" applyNumberFormat="1" applyFont="1" applyFill="1" applyBorder="1" applyAlignment="1">
      <alignment/>
    </xf>
    <xf numFmtId="186" fontId="0" fillId="24" borderId="17" xfId="52" applyNumberFormat="1" applyFont="1" applyFill="1" applyBorder="1" applyAlignment="1">
      <alignment/>
    </xf>
    <xf numFmtId="186" fontId="0" fillId="24" borderId="17" xfId="52" applyNumberFormat="1" applyFont="1" applyFill="1" applyBorder="1" applyAlignment="1">
      <alignment/>
    </xf>
    <xf numFmtId="1" fontId="32" fillId="24" borderId="10" xfId="0" applyNumberFormat="1" applyFont="1" applyFill="1" applyBorder="1" applyAlignment="1">
      <alignment/>
    </xf>
    <xf numFmtId="186" fontId="32" fillId="24" borderId="18" xfId="52" applyNumberFormat="1" applyFont="1" applyFill="1" applyBorder="1" applyAlignment="1">
      <alignment/>
    </xf>
    <xf numFmtId="186" fontId="0" fillId="24" borderId="18" xfId="52" applyNumberFormat="1" applyFont="1" applyFill="1" applyBorder="1" applyAlignment="1">
      <alignment/>
    </xf>
    <xf numFmtId="0" fontId="31" fillId="24" borderId="11" xfId="0" applyFont="1" applyFill="1" applyBorder="1" applyAlignment="1" applyProtection="1">
      <alignment horizontal="left" vertical="center" wrapText="1"/>
      <protection/>
    </xf>
    <xf numFmtId="0" fontId="32" fillId="24" borderId="11" xfId="0" applyFont="1" applyFill="1" applyBorder="1" applyAlignment="1">
      <alignment horizontal="center" vertical="center" wrapText="1"/>
    </xf>
    <xf numFmtId="0" fontId="21" fillId="24" borderId="11" xfId="0" applyFont="1" applyFill="1" applyBorder="1" applyAlignment="1">
      <alignment horizontal="center" vertical="center" wrapText="1"/>
    </xf>
    <xf numFmtId="0" fontId="31" fillId="24" borderId="19" xfId="0" applyFont="1" applyFill="1" applyBorder="1" applyAlignment="1" applyProtection="1">
      <alignment horizontal="left" vertical="center" wrapText="1"/>
      <protection/>
    </xf>
    <xf numFmtId="0" fontId="30" fillId="24" borderId="19" xfId="0" applyFont="1" applyFill="1" applyBorder="1" applyAlignment="1" applyProtection="1">
      <alignment horizontal="center" vertical="center" wrapText="1"/>
      <protection/>
    </xf>
    <xf numFmtId="188" fontId="31" fillId="24" borderId="19" xfId="0" applyNumberFormat="1" applyFont="1" applyFill="1" applyBorder="1" applyAlignment="1" applyProtection="1">
      <alignment horizontal="center" vertical="center" wrapText="1"/>
      <protection/>
    </xf>
    <xf numFmtId="178" fontId="30" fillId="24" borderId="19" xfId="52" applyFont="1" applyFill="1" applyBorder="1" applyAlignment="1" applyProtection="1">
      <alignment horizontal="center" vertical="center" wrapText="1"/>
      <protection/>
    </xf>
    <xf numFmtId="0" fontId="41" fillId="24" borderId="19" xfId="0" applyFont="1" applyFill="1" applyBorder="1" applyAlignment="1" applyProtection="1">
      <alignment horizontal="center" vertical="center" wrapText="1"/>
      <protection/>
    </xf>
    <xf numFmtId="0" fontId="30" fillId="24" borderId="20" xfId="0" applyFont="1" applyFill="1" applyBorder="1" applyAlignment="1" applyProtection="1">
      <alignment horizontal="center" vertical="center" wrapText="1"/>
      <protection/>
    </xf>
    <xf numFmtId="178" fontId="37" fillId="24" borderId="21" xfId="52" applyFont="1" applyFill="1" applyBorder="1" applyAlignment="1" applyProtection="1">
      <alignment horizontal="center" vertical="center" wrapText="1"/>
      <protection/>
    </xf>
    <xf numFmtId="0" fontId="28" fillId="24" borderId="22" xfId="0" applyFont="1" applyFill="1" applyBorder="1" applyAlignment="1" applyProtection="1">
      <alignment horizontal="center" vertical="center" wrapText="1"/>
      <protection/>
    </xf>
    <xf numFmtId="0" fontId="28" fillId="24" borderId="23" xfId="0" applyFont="1" applyFill="1" applyBorder="1" applyAlignment="1" applyProtection="1">
      <alignment horizontal="center" vertical="center" wrapText="1"/>
      <protection/>
    </xf>
    <xf numFmtId="0" fontId="28" fillId="24" borderId="23" xfId="0" applyFont="1" applyFill="1" applyBorder="1" applyAlignment="1" applyProtection="1">
      <alignment horizontal="left" vertical="center" wrapText="1"/>
      <protection/>
    </xf>
    <xf numFmtId="191" fontId="28" fillId="24" borderId="23" xfId="0" applyNumberFormat="1" applyFont="1" applyFill="1" applyBorder="1" applyAlignment="1" applyProtection="1">
      <alignment horizontal="center" vertical="center" wrapText="1"/>
      <protection/>
    </xf>
    <xf numFmtId="178" fontId="28" fillId="24" borderId="23" xfId="52" applyFont="1" applyFill="1" applyBorder="1" applyAlignment="1" applyProtection="1">
      <alignment horizontal="center" vertical="center" wrapText="1"/>
      <protection/>
    </xf>
    <xf numFmtId="2" fontId="28" fillId="24" borderId="23" xfId="49" applyNumberFormat="1" applyFont="1" applyFill="1" applyBorder="1" applyAlignment="1" applyProtection="1">
      <alignment horizontal="center" vertical="center" wrapText="1"/>
      <protection/>
    </xf>
    <xf numFmtId="178" fontId="28" fillId="24" borderId="23" xfId="52" applyNumberFormat="1" applyFont="1" applyFill="1" applyBorder="1" applyAlignment="1" applyProtection="1">
      <alignment horizontal="center" vertical="center" wrapText="1"/>
      <protection/>
    </xf>
    <xf numFmtId="0" fontId="28" fillId="24" borderId="24" xfId="0" applyFont="1" applyFill="1" applyBorder="1" applyAlignment="1" applyProtection="1">
      <alignment horizontal="center" vertical="center" wrapText="1"/>
      <protection/>
    </xf>
    <xf numFmtId="0" fontId="0" fillId="24" borderId="25" xfId="0" applyFill="1" applyBorder="1" applyAlignment="1">
      <alignment/>
    </xf>
    <xf numFmtId="0" fontId="38" fillId="24" borderId="26" xfId="0" applyFont="1" applyFill="1" applyBorder="1" applyAlignment="1">
      <alignment horizontal="center" vertical="center" wrapText="1"/>
    </xf>
    <xf numFmtId="186" fontId="0" fillId="24" borderId="27" xfId="52" applyNumberFormat="1" applyFont="1" applyFill="1" applyBorder="1" applyAlignment="1">
      <alignment/>
    </xf>
    <xf numFmtId="186" fontId="0" fillId="24" borderId="25" xfId="52" applyNumberFormat="1" applyFont="1" applyFill="1" applyBorder="1" applyAlignment="1">
      <alignment/>
    </xf>
    <xf numFmtId="0" fontId="38" fillId="24" borderId="28" xfId="0" applyFont="1" applyFill="1" applyBorder="1" applyAlignment="1">
      <alignment horizontal="center" vertical="center" wrapText="1"/>
    </xf>
    <xf numFmtId="0" fontId="38" fillId="24" borderId="29" xfId="0" applyFont="1" applyFill="1" applyBorder="1" applyAlignment="1">
      <alignment horizontal="center" vertical="center" wrapText="1"/>
    </xf>
    <xf numFmtId="1" fontId="38" fillId="24" borderId="29" xfId="0" applyNumberFormat="1" applyFont="1" applyFill="1" applyBorder="1" applyAlignment="1">
      <alignment horizontal="center" vertical="center" wrapText="1"/>
    </xf>
    <xf numFmtId="0" fontId="32" fillId="24" borderId="25" xfId="0" applyFont="1" applyFill="1" applyBorder="1" applyAlignment="1">
      <alignment/>
    </xf>
    <xf numFmtId="0" fontId="30" fillId="24" borderId="30" xfId="0" applyFont="1" applyFill="1" applyBorder="1" applyAlignment="1" applyProtection="1">
      <alignment horizontal="center" vertical="center" wrapText="1"/>
      <protection/>
    </xf>
    <xf numFmtId="186" fontId="0" fillId="24" borderId="0" xfId="0" applyNumberFormat="1" applyFill="1" applyBorder="1" applyAlignment="1">
      <alignment/>
    </xf>
    <xf numFmtId="0" fontId="0" fillId="24" borderId="0" xfId="0" applyFill="1" applyBorder="1" applyAlignment="1">
      <alignment/>
    </xf>
    <xf numFmtId="186" fontId="0" fillId="24" borderId="0" xfId="52" applyNumberFormat="1" applyFont="1" applyFill="1" applyBorder="1" applyAlignment="1">
      <alignment/>
    </xf>
    <xf numFmtId="0" fontId="32" fillId="24" borderId="0" xfId="0" applyFont="1" applyFill="1" applyBorder="1" applyAlignment="1">
      <alignment vertical="center" wrapText="1"/>
    </xf>
    <xf numFmtId="0" fontId="32" fillId="24" borderId="0" xfId="0" applyFont="1" applyFill="1" applyBorder="1" applyAlignment="1">
      <alignment/>
    </xf>
    <xf numFmtId="1" fontId="32" fillId="24" borderId="0" xfId="0" applyNumberFormat="1" applyFont="1" applyFill="1" applyBorder="1" applyAlignment="1">
      <alignment/>
    </xf>
    <xf numFmtId="186" fontId="0" fillId="24" borderId="0" xfId="52" applyNumberFormat="1" applyFont="1" applyFill="1" applyBorder="1" applyAlignment="1">
      <alignment/>
    </xf>
    <xf numFmtId="186" fontId="42" fillId="24" borderId="0" xfId="52" applyNumberFormat="1" applyFont="1" applyFill="1" applyBorder="1" applyAlignment="1">
      <alignment/>
    </xf>
    <xf numFmtId="0" fontId="21" fillId="24" borderId="0" xfId="0" applyFont="1" applyFill="1" applyBorder="1" applyAlignment="1">
      <alignment horizontal="center"/>
    </xf>
    <xf numFmtId="0" fontId="21" fillId="24" borderId="0" xfId="0" applyFont="1" applyFill="1" applyBorder="1" applyAlignment="1">
      <alignment/>
    </xf>
    <xf numFmtId="0" fontId="21" fillId="24" borderId="0" xfId="0" applyFont="1" applyFill="1" applyBorder="1" applyAlignment="1">
      <alignment vertical="center" wrapText="1"/>
    </xf>
    <xf numFmtId="0" fontId="30" fillId="24" borderId="31" xfId="0" applyFont="1" applyFill="1" applyBorder="1" applyAlignment="1" applyProtection="1">
      <alignment horizontal="center" vertical="center" wrapText="1"/>
      <protection/>
    </xf>
    <xf numFmtId="0" fontId="21" fillId="24" borderId="32" xfId="0" applyFont="1" applyFill="1" applyBorder="1" applyAlignment="1">
      <alignment/>
    </xf>
    <xf numFmtId="178" fontId="21" fillId="24" borderId="0" xfId="0" applyNumberFormat="1" applyFont="1" applyFill="1" applyBorder="1" applyAlignment="1">
      <alignment/>
    </xf>
    <xf numFmtId="0" fontId="0" fillId="24" borderId="32" xfId="0" applyFill="1" applyBorder="1" applyAlignment="1">
      <alignment/>
    </xf>
    <xf numFmtId="0" fontId="32" fillId="24" borderId="0" xfId="0" applyFont="1" applyFill="1" applyBorder="1" applyAlignment="1">
      <alignment horizontal="center"/>
    </xf>
    <xf numFmtId="0" fontId="0" fillId="24" borderId="0" xfId="0" applyFill="1" applyBorder="1" applyAlignment="1">
      <alignment horizontal="center"/>
    </xf>
    <xf numFmtId="0" fontId="32" fillId="24" borderId="0" xfId="0" applyFont="1" applyFill="1" applyBorder="1" applyAlignment="1">
      <alignment horizontal="left"/>
    </xf>
    <xf numFmtId="0" fontId="35" fillId="24" borderId="0" xfId="0" applyFont="1" applyFill="1" applyBorder="1" applyAlignment="1">
      <alignment/>
    </xf>
    <xf numFmtId="178" fontId="0" fillId="24" borderId="0" xfId="0" applyNumberFormat="1" applyFill="1" applyBorder="1" applyAlignment="1">
      <alignment/>
    </xf>
    <xf numFmtId="0" fontId="0" fillId="24" borderId="33" xfId="0" applyFill="1" applyBorder="1" applyAlignment="1">
      <alignment/>
    </xf>
    <xf numFmtId="0" fontId="0" fillId="24" borderId="34" xfId="0" applyFill="1" applyBorder="1" applyAlignment="1">
      <alignment/>
    </xf>
    <xf numFmtId="0" fontId="21" fillId="24" borderId="34" xfId="0" applyFont="1" applyFill="1" applyBorder="1" applyAlignment="1">
      <alignment horizontal="center"/>
    </xf>
    <xf numFmtId="0" fontId="21" fillId="24" borderId="34" xfId="0" applyFont="1" applyFill="1" applyBorder="1" applyAlignment="1">
      <alignment/>
    </xf>
    <xf numFmtId="0" fontId="21" fillId="24" borderId="34" xfId="0" applyFont="1" applyFill="1" applyBorder="1" applyAlignment="1">
      <alignment vertical="center" wrapText="1"/>
    </xf>
    <xf numFmtId="0" fontId="32" fillId="24" borderId="34" xfId="0" applyFont="1" applyFill="1" applyBorder="1" applyAlignment="1">
      <alignment vertical="center" wrapText="1"/>
    </xf>
    <xf numFmtId="0" fontId="32" fillId="24" borderId="34" xfId="0" applyFont="1" applyFill="1" applyBorder="1" applyAlignment="1">
      <alignment/>
    </xf>
    <xf numFmtId="178" fontId="30" fillId="24" borderId="35" xfId="52" applyFont="1" applyFill="1" applyBorder="1" applyAlignment="1" applyProtection="1">
      <alignment horizontal="center" vertical="center" wrapText="1"/>
      <protection/>
    </xf>
    <xf numFmtId="178" fontId="30" fillId="24" borderId="36" xfId="52" applyFont="1" applyFill="1" applyBorder="1" applyAlignment="1" applyProtection="1">
      <alignment horizontal="center" vertical="center" wrapText="1"/>
      <protection/>
    </xf>
    <xf numFmtId="178" fontId="30" fillId="24" borderId="37" xfId="52" applyFont="1" applyFill="1" applyBorder="1" applyAlignment="1" applyProtection="1">
      <alignment horizontal="center" vertical="center" wrapText="1"/>
      <protection/>
    </xf>
    <xf numFmtId="0" fontId="20" fillId="0" borderId="0" xfId="0" applyFont="1" applyAlignment="1">
      <alignment horizontal="center"/>
    </xf>
    <xf numFmtId="0" fontId="32" fillId="24" borderId="0" xfId="0" applyFont="1" applyFill="1" applyBorder="1" applyAlignment="1">
      <alignment horizontal="left"/>
    </xf>
    <xf numFmtId="178" fontId="33" fillId="24" borderId="35" xfId="52" applyFont="1" applyFill="1" applyBorder="1" applyAlignment="1" applyProtection="1">
      <alignment vertical="center" wrapText="1"/>
      <protection/>
    </xf>
    <xf numFmtId="178" fontId="33" fillId="24" borderId="36" xfId="52" applyFont="1" applyFill="1" applyBorder="1" applyAlignment="1" applyProtection="1">
      <alignment vertical="center" wrapText="1"/>
      <protection/>
    </xf>
    <xf numFmtId="178" fontId="33" fillId="24" borderId="37" xfId="52" applyFont="1" applyFill="1" applyBorder="1" applyAlignment="1" applyProtection="1">
      <alignment vertical="center" wrapText="1"/>
      <protection/>
    </xf>
    <xf numFmtId="0" fontId="27" fillId="24" borderId="0" xfId="0" applyFont="1" applyFill="1" applyBorder="1" applyAlignment="1">
      <alignment horizontal="center"/>
    </xf>
    <xf numFmtId="0" fontId="27" fillId="24" borderId="38" xfId="0" applyFont="1" applyFill="1" applyBorder="1" applyAlignment="1">
      <alignment horizontal="center"/>
    </xf>
    <xf numFmtId="0" fontId="27" fillId="0" borderId="10" xfId="0" applyFont="1" applyFill="1" applyBorder="1" applyAlignment="1" applyProtection="1">
      <alignment horizontal="center" vertical="center" wrapText="1"/>
      <protection/>
    </xf>
    <xf numFmtId="0" fontId="21" fillId="24" borderId="10" xfId="0" applyFont="1" applyFill="1" applyBorder="1" applyAlignment="1" applyProtection="1">
      <alignment horizontal="justify" vertical="center" wrapText="1"/>
      <protection/>
    </xf>
    <xf numFmtId="0" fontId="26" fillId="24" borderId="10" xfId="0" applyFont="1" applyFill="1" applyBorder="1" applyAlignment="1" applyProtection="1">
      <alignment horizontal="justify" vertical="center" wrapText="1"/>
      <protection/>
    </xf>
    <xf numFmtId="0" fontId="21" fillId="0" borderId="10" xfId="0" applyFont="1" applyFill="1" applyBorder="1" applyAlignment="1" applyProtection="1">
      <alignment horizontal="justify" vertical="center" wrapText="1"/>
      <protection/>
    </xf>
    <xf numFmtId="0" fontId="26" fillId="0" borderId="10" xfId="0" applyFont="1" applyFill="1" applyBorder="1" applyAlignment="1" applyProtection="1">
      <alignment horizontal="justify" vertical="center" wrapText="1"/>
      <protection/>
    </xf>
    <xf numFmtId="0" fontId="27" fillId="24" borderId="10" xfId="0" applyFont="1" applyFill="1" applyBorder="1" applyAlignment="1" applyProtection="1">
      <alignment horizontal="center" vertical="center" wrapText="1"/>
      <protection/>
    </xf>
    <xf numFmtId="0" fontId="23" fillId="0" borderId="39" xfId="0" applyFont="1" applyBorder="1" applyAlignment="1" applyProtection="1">
      <alignment horizontal="center" vertical="center" wrapText="1"/>
      <protection/>
    </xf>
    <xf numFmtId="0" fontId="22" fillId="16" borderId="10" xfId="0" applyFont="1" applyFill="1" applyBorder="1" applyAlignment="1" applyProtection="1">
      <alignment horizontal="center" vertical="center" wrapText="1"/>
      <protection/>
    </xf>
    <xf numFmtId="0" fontId="24" fillId="0" borderId="0" xfId="0" applyFont="1" applyFill="1" applyBorder="1" applyAlignment="1" applyProtection="1">
      <alignment horizontal="justify" vertical="center" wrapText="1"/>
      <protection/>
    </xf>
    <xf numFmtId="0" fontId="23" fillId="0" borderId="0" xfId="0" applyFont="1" applyBorder="1" applyAlignment="1" applyProtection="1">
      <alignment vertical="center" wrapText="1"/>
      <protection/>
    </xf>
    <xf numFmtId="0" fontId="23" fillId="0" borderId="0" xfId="0" applyFont="1" applyBorder="1" applyAlignment="1" applyProtection="1">
      <alignment horizontal="justify" vertical="center" wrapText="1"/>
      <protection/>
    </xf>
    <xf numFmtId="0" fontId="24" fillId="0" borderId="0" xfId="0" applyFont="1" applyBorder="1" applyAlignment="1" applyProtection="1">
      <alignment horizontal="justify" vertical="center" wrapText="1"/>
      <protection/>
    </xf>
    <xf numFmtId="0" fontId="24" fillId="0" borderId="0" xfId="0" applyFont="1" applyBorder="1" applyAlignment="1" applyProtection="1">
      <alignment horizontal="justify" vertical="center" wrapText="1"/>
      <protection/>
    </xf>
    <xf numFmtId="0" fontId="24" fillId="0" borderId="0" xfId="0" applyFont="1" applyBorder="1" applyAlignment="1" applyProtection="1">
      <alignment vertical="center" wrapText="1"/>
      <protection/>
    </xf>
    <xf numFmtId="0" fontId="24" fillId="0" borderId="0" xfId="0" applyFont="1" applyBorder="1" applyAlignment="1" applyProtection="1">
      <alignment vertical="center" wrapText="1"/>
      <protection/>
    </xf>
    <xf numFmtId="0" fontId="0" fillId="0" borderId="40" xfId="0" applyBorder="1" applyAlignment="1" applyProtection="1">
      <alignment/>
      <protection/>
    </xf>
    <xf numFmtId="0" fontId="0" fillId="0" borderId="41" xfId="0" applyBorder="1" applyAlignment="1" applyProtection="1">
      <alignment/>
      <protection/>
    </xf>
    <xf numFmtId="0" fontId="22" fillId="16" borderId="42" xfId="0" applyFont="1" applyFill="1" applyBorder="1" applyAlignment="1" applyProtection="1">
      <alignment horizontal="center" vertical="center" wrapText="1"/>
      <protection/>
    </xf>
    <xf numFmtId="0" fontId="22" fillId="16" borderId="43" xfId="0" applyFont="1" applyFill="1" applyBorder="1" applyAlignment="1" applyProtection="1">
      <alignment horizontal="center" vertical="center" wrapText="1"/>
      <protection/>
    </xf>
    <xf numFmtId="0" fontId="22" fillId="16" borderId="44" xfId="0" applyFont="1" applyFill="1" applyBorder="1" applyAlignment="1" applyProtection="1">
      <alignment horizontal="center" vertical="center" wrapText="1"/>
      <protection/>
    </xf>
    <xf numFmtId="0" fontId="0" fillId="0" borderId="45" xfId="0" applyBorder="1" applyAlignment="1" applyProtection="1">
      <alignment/>
      <protection/>
    </xf>
    <xf numFmtId="0" fontId="0" fillId="0" borderId="46" xfId="0" applyBorder="1" applyAlignment="1" applyProtection="1">
      <alignment/>
      <protection/>
    </xf>
    <xf numFmtId="0" fontId="23" fillId="0" borderId="10" xfId="0" applyFont="1" applyBorder="1" applyAlignment="1" applyProtection="1">
      <alignment vertical="center" wrapText="1"/>
      <protection/>
    </xf>
    <xf numFmtId="0" fontId="24" fillId="0" borderId="10" xfId="0" applyFont="1" applyBorder="1" applyAlignment="1" applyProtection="1">
      <alignment vertical="center" wrapText="1"/>
      <protection/>
    </xf>
    <xf numFmtId="0" fontId="0" fillId="0" borderId="47" xfId="0" applyBorder="1" applyAlignment="1" applyProtection="1">
      <alignment/>
      <protection/>
    </xf>
    <xf numFmtId="0" fontId="0" fillId="0" borderId="48" xfId="0" applyBorder="1" applyAlignment="1" applyProtection="1">
      <alignment/>
      <protection/>
    </xf>
    <xf numFmtId="0" fontId="23" fillId="0" borderId="10" xfId="0" applyFont="1" applyBorder="1" applyAlignment="1" applyProtection="1">
      <alignment vertical="center" wrapText="1"/>
      <protection locked="0"/>
    </xf>
    <xf numFmtId="0" fontId="23" fillId="0" borderId="43" xfId="0" applyFont="1" applyBorder="1" applyAlignment="1" applyProtection="1">
      <alignment vertical="center" wrapText="1"/>
      <protection/>
    </xf>
    <xf numFmtId="0" fontId="23" fillId="0" borderId="44" xfId="0" applyFont="1" applyBorder="1" applyAlignment="1" applyProtection="1">
      <alignment vertical="center" wrapText="1"/>
      <protection/>
    </xf>
    <xf numFmtId="0" fontId="24" fillId="0" borderId="49" xfId="0" applyFont="1" applyBorder="1" applyAlignment="1" applyProtection="1">
      <alignment/>
      <protection/>
    </xf>
    <xf numFmtId="0" fontId="28" fillId="25" borderId="16" xfId="0" applyFont="1" applyFill="1" applyBorder="1" applyAlignment="1" applyProtection="1">
      <alignment horizontal="right" vertical="center" wrapText="1"/>
      <protection hidden="1"/>
    </xf>
    <xf numFmtId="0" fontId="28" fillId="25" borderId="11" xfId="0" applyFont="1" applyFill="1" applyBorder="1" applyAlignment="1" applyProtection="1">
      <alignment horizontal="right" vertical="center" wrapText="1"/>
      <protection hidden="1"/>
    </xf>
    <xf numFmtId="0" fontId="21" fillId="0" borderId="11" xfId="0" applyFont="1" applyBorder="1" applyAlignment="1">
      <alignment horizontal="center" vertical="center" wrapText="1"/>
    </xf>
    <xf numFmtId="3" fontId="21" fillId="0" borderId="15" xfId="0" applyNumberFormat="1" applyFont="1" applyBorder="1" applyAlignment="1">
      <alignment horizontal="center" vertical="center" wrapText="1"/>
    </xf>
    <xf numFmtId="0" fontId="21" fillId="0" borderId="15" xfId="0" applyFont="1" applyBorder="1" applyAlignment="1">
      <alignment horizontal="center" vertical="center" wrapText="1"/>
    </xf>
    <xf numFmtId="0" fontId="28" fillId="29" borderId="50" xfId="0" applyFont="1" applyFill="1" applyBorder="1" applyAlignment="1" applyProtection="1">
      <alignment horizontal="left" vertical="center" wrapText="1"/>
      <protection hidden="1"/>
    </xf>
    <xf numFmtId="0" fontId="28" fillId="29" borderId="13" xfId="0" applyFont="1" applyFill="1" applyBorder="1" applyAlignment="1" applyProtection="1">
      <alignment horizontal="left" vertical="center" wrapText="1"/>
      <protection hidden="1"/>
    </xf>
    <xf numFmtId="0" fontId="28" fillId="25" borderId="16" xfId="0" applyFont="1" applyFill="1" applyBorder="1" applyAlignment="1" applyProtection="1">
      <alignment horizontal="center" vertical="center" wrapText="1"/>
      <protection hidden="1"/>
    </xf>
    <xf numFmtId="0" fontId="28" fillId="25" borderId="11" xfId="0" applyFont="1" applyFill="1" applyBorder="1" applyAlignment="1" applyProtection="1">
      <alignment horizontal="center" vertical="center"/>
      <protection hidden="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dxfs count="2">
    <dxf>
      <font>
        <b/>
        <i val="0"/>
        <strike val="0"/>
        <color indexed="13"/>
      </font>
      <fill>
        <patternFill>
          <bgColor indexed="10"/>
        </patternFill>
      </fill>
    </dxf>
    <dxf>
      <fill>
        <patternFill>
          <bgColor indexed="1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38100</xdr:rowOff>
    </xdr:from>
    <xdr:to>
      <xdr:col>1</xdr:col>
      <xdr:colOff>438150</xdr:colOff>
      <xdr:row>5</xdr:row>
      <xdr:rowOff>66675</xdr:rowOff>
    </xdr:to>
    <xdr:pic>
      <xdr:nvPicPr>
        <xdr:cNvPr id="1" name="1 Imagen" descr="SED.jpg"/>
        <xdr:cNvPicPr preferRelativeResize="1">
          <a:picLocks noChangeAspect="1"/>
        </xdr:cNvPicPr>
      </xdr:nvPicPr>
      <xdr:blipFill>
        <a:blip r:embed="rId1"/>
        <a:stretch>
          <a:fillRect/>
        </a:stretch>
      </xdr:blipFill>
      <xdr:spPr>
        <a:xfrm>
          <a:off x="85725" y="38100"/>
          <a:ext cx="857250" cy="952500"/>
        </a:xfrm>
        <a:prstGeom prst="rect">
          <a:avLst/>
        </a:prstGeom>
        <a:noFill/>
        <a:ln w="9525" cmpd="sng">
          <a:noFill/>
        </a:ln>
      </xdr:spPr>
    </xdr:pic>
    <xdr:clientData/>
  </xdr:twoCellAnchor>
  <xdr:twoCellAnchor>
    <xdr:from>
      <xdr:col>13</xdr:col>
      <xdr:colOff>266700</xdr:colOff>
      <xdr:row>0</xdr:row>
      <xdr:rowOff>66675</xdr:rowOff>
    </xdr:from>
    <xdr:to>
      <xdr:col>14</xdr:col>
      <xdr:colOff>504825</xdr:colOff>
      <xdr:row>5</xdr:row>
      <xdr:rowOff>66675</xdr:rowOff>
    </xdr:to>
    <xdr:pic>
      <xdr:nvPicPr>
        <xdr:cNvPr id="2" name="Picture 59"/>
        <xdr:cNvPicPr preferRelativeResize="1">
          <a:picLocks noChangeAspect="1"/>
        </xdr:cNvPicPr>
      </xdr:nvPicPr>
      <xdr:blipFill>
        <a:blip r:embed="rId2"/>
        <a:stretch>
          <a:fillRect/>
        </a:stretch>
      </xdr:blipFill>
      <xdr:spPr>
        <a:xfrm>
          <a:off x="13515975" y="66675"/>
          <a:ext cx="1123950" cy="923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1</xdr:row>
      <xdr:rowOff>19050</xdr:rowOff>
    </xdr:from>
    <xdr:to>
      <xdr:col>1</xdr:col>
      <xdr:colOff>342900</xdr:colOff>
      <xdr:row>3</xdr:row>
      <xdr:rowOff>171450</xdr:rowOff>
    </xdr:to>
    <xdr:pic>
      <xdr:nvPicPr>
        <xdr:cNvPr id="1" name="1 Imagen" descr="SED.jpg"/>
        <xdr:cNvPicPr preferRelativeResize="1">
          <a:picLocks noChangeAspect="1"/>
        </xdr:cNvPicPr>
      </xdr:nvPicPr>
      <xdr:blipFill>
        <a:blip r:embed="rId1"/>
        <a:stretch>
          <a:fillRect/>
        </a:stretch>
      </xdr:blipFill>
      <xdr:spPr>
        <a:xfrm>
          <a:off x="333375" y="180975"/>
          <a:ext cx="771525" cy="5619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rojas\Documents\PRESUPUESTO\PROYECTO%204248-A&#209;O%202012\FICHAS%20TECNICAS\4248%20-Subsidios%20a%20la%20demanda%20educativa-%20Vers%207%20%20dic%2013%20201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rojas\Documents\PRESUPUESTO\PLAN%20GENERAL%20DE%20CONTRATACION\PLAN%20GENERAL%20DE%20CONTRATACION\PLAN%20GENERAL%20DE%20CONTRATACION%202012\PGC_%20VERSION%206%202012-%20MAYO%202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mrojas\Documents\PRESUPUESTO\PROYECTO%204248-A&#209;O%202013\4248%20-%20Formulaci&#243;n%20%20Vers%208%20borr%201A%20VERSION%202013-OK.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 GENERAL"/>
      <sheetName val="ACTIVIDADES"/>
      <sheetName val="PAG. 1"/>
      <sheetName val="PAG. 2"/>
      <sheetName val="PAG. 3"/>
      <sheetName val="PAG. 4"/>
      <sheetName val="PAG. 5"/>
      <sheetName val="PAG. 6"/>
      <sheetName val="PAG. 7"/>
      <sheetName val="PAG. 8"/>
      <sheetName val="PAG. 9"/>
      <sheetName val="PAG. 10"/>
      <sheetName val="PAG. 11"/>
      <sheetName val="PAG. 12"/>
      <sheetName val="P.A. DATOS BÁSICOS 2012"/>
      <sheetName val="P.A. CRONOGRAMA"/>
      <sheetName val="P.A.OBJETOS Y FINANCIACIÓN 2012"/>
      <sheetName val="P.A. DATOS BÁSICOS 2013"/>
      <sheetName val="P.A.OBJETOS Y FINANCIACIÓN 2013"/>
      <sheetName val="TERRITORIALIZACIÓN"/>
      <sheetName val="P.A.Terri-Local Vigencia"/>
      <sheetName val="Hoja1"/>
    </sheetNames>
    <sheetDataSet>
      <sheetData sheetId="18">
        <row r="14">
          <cell r="C14" t="str">
            <v>Realizar las labores de  seguimiento y verificación  a los beneficiarios y los compromisos de los colegios contratados para la prestación del servicio educativo</v>
          </cell>
          <cell r="H14">
            <v>900000000</v>
          </cell>
        </row>
        <row r="15">
          <cell r="C15" t="str">
            <v>Realizar labores de evaluación a los colegios inscritos en el Banco de Oferentes</v>
          </cell>
        </row>
        <row r="19">
          <cell r="C19" t="str">
            <v>Realizar labores de interventoría en los asuntos relacionados con la administración y mejora de los bienes entregados a los colegios en concesión</v>
          </cell>
          <cell r="I19">
            <v>375000000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R  6 AÑO 2012 "/>
      <sheetName val="VR  6 AÑO 2012 ITEM  297 y 300"/>
    </sheetNames>
    <sheetDataSet>
      <sheetData sheetId="1">
        <row r="7">
          <cell r="B7" t="str">
            <v>Prestar servicios profesionales de apoyo a la Dirección de Cobertura en el  acompañamiento a todas las actividades inherentes a la ejecución de los contratos con los colegios  que atienden estudiantes beneficiarios del Proyecto 4248 "Subsidios a la Demand</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GENERAL"/>
      <sheetName val="ACTIVIDADES"/>
      <sheetName val="PAG. 1"/>
      <sheetName val="PAG. 2"/>
      <sheetName val="PAG. 3"/>
      <sheetName val="PAG. 4"/>
      <sheetName val="PAG. 5"/>
      <sheetName val="PAG. 6"/>
      <sheetName val="PAG. 7"/>
      <sheetName val="PAG. 8"/>
      <sheetName val="PAG. 9"/>
      <sheetName val="PAG. 10"/>
      <sheetName val="PAG. 11"/>
      <sheetName val="PAG. 12"/>
      <sheetName val="P.A. DATOS BÁSICOS 2012"/>
      <sheetName val="P.A. CRONOGRAMA"/>
      <sheetName val="P.A.OBJETOS Y FINANCIACIÓN 2012"/>
      <sheetName val="P.A. DATOS BÁSICOS 2013"/>
      <sheetName val="P.A.OBJETOS Y FINANCIACIÓN 2013"/>
      <sheetName val="TERRITORIALIZACIÓN"/>
      <sheetName val="P.A.Terri-Local Vigencia"/>
      <sheetName val="Hoja1"/>
    </sheetNames>
    <sheetDataSet>
      <sheetData sheetId="0">
        <row r="371">
          <cell r="A371" t="str">
            <v>Seleccione Unidad</v>
          </cell>
        </row>
        <row r="372">
          <cell r="A372" t="str">
            <v>Adultos</v>
          </cell>
        </row>
        <row r="373">
          <cell r="A373" t="str">
            <v>Alimentos</v>
          </cell>
        </row>
        <row r="374">
          <cell r="A374" t="str">
            <v>Ambientes de aprendizaje</v>
          </cell>
        </row>
        <row r="375">
          <cell r="A375" t="str">
            <v>Aplicaciones</v>
          </cell>
        </row>
        <row r="376">
          <cell r="A376" t="str">
            <v>Aulas</v>
          </cell>
        </row>
        <row r="377">
          <cell r="A377" t="str">
            <v>Aulas y/o intervenciones</v>
          </cell>
        </row>
        <row r="378">
          <cell r="A378" t="str">
            <v>Bachilleres</v>
          </cell>
        </row>
        <row r="379">
          <cell r="A379" t="str">
            <v>Bibliotecas escolares</v>
          </cell>
        </row>
        <row r="380">
          <cell r="A380" t="str">
            <v>Bibliotecas locales y de barrio</v>
          </cell>
        </row>
        <row r="381">
          <cell r="A381" t="str">
            <v>Bibliotecas Públicas</v>
          </cell>
        </row>
        <row r="382">
          <cell r="A382" t="str">
            <v>CADEL</v>
          </cell>
        </row>
        <row r="383">
          <cell r="A383" t="str">
            <v>Campañas</v>
          </cell>
        </row>
        <row r="384">
          <cell r="A384" t="str">
            <v>Centros de recursos</v>
          </cell>
        </row>
        <row r="385">
          <cell r="A385" t="str">
            <v>Colegios</v>
          </cell>
        </row>
        <row r="386">
          <cell r="A386" t="str">
            <v>Compromisos</v>
          </cell>
        </row>
        <row r="387">
          <cell r="A387" t="str">
            <v>Consultoría</v>
          </cell>
        </row>
        <row r="388">
          <cell r="A388" t="str">
            <v>Concursos</v>
          </cell>
        </row>
        <row r="389">
          <cell r="A389" t="str">
            <v>Cupos</v>
          </cell>
        </row>
        <row r="390">
          <cell r="A390" t="str">
            <v>Dependencias</v>
          </cell>
        </row>
        <row r="391">
          <cell r="A391" t="str">
            <v>Días</v>
          </cell>
        </row>
        <row r="392">
          <cell r="A392" t="str">
            <v>Docentes</v>
          </cell>
        </row>
        <row r="393">
          <cell r="A393" t="str">
            <v>Documentos</v>
          </cell>
        </row>
        <row r="394">
          <cell r="A394" t="str">
            <v>Egresados</v>
          </cell>
        </row>
        <row r="395">
          <cell r="A395" t="str">
            <v>Ejemplares</v>
          </cell>
        </row>
        <row r="396">
          <cell r="A396" t="str">
            <v>Encuesta</v>
          </cell>
        </row>
        <row r="397">
          <cell r="A397" t="str">
            <v>Equipos</v>
          </cell>
        </row>
        <row r="398">
          <cell r="A398" t="str">
            <v>Equipos de computo</v>
          </cell>
        </row>
        <row r="399">
          <cell r="A399" t="str">
            <v>Escolares</v>
          </cell>
        </row>
        <row r="400">
          <cell r="A400" t="str">
            <v>Estudiantes</v>
          </cell>
        </row>
        <row r="401">
          <cell r="A401" t="str">
            <v>Estudiantes y docentes</v>
          </cell>
        </row>
        <row r="402">
          <cell r="A402" t="str">
            <v>Esquema técnico y financiero</v>
          </cell>
        </row>
        <row r="403">
          <cell r="A403" t="str">
            <v>Estructura orgánica</v>
          </cell>
        </row>
        <row r="404">
          <cell r="A404" t="str">
            <v>Estudios </v>
          </cell>
        </row>
        <row r="405">
          <cell r="A405" t="str">
            <v>Evaluaciones focalizadas</v>
          </cell>
        </row>
        <row r="406">
          <cell r="A406" t="str">
            <v>Eventos</v>
          </cell>
        </row>
        <row r="407">
          <cell r="A407" t="str">
            <v>Experiencias</v>
          </cell>
        </row>
        <row r="408">
          <cell r="A408" t="str">
            <v>Fondos de servicios educativos</v>
          </cell>
        </row>
        <row r="409">
          <cell r="A409" t="str">
            <v>Funcionarios</v>
          </cell>
        </row>
        <row r="410">
          <cell r="A410" t="str">
            <v>Funcionarios administrativos</v>
          </cell>
        </row>
        <row r="411">
          <cell r="A411" t="str">
            <v>Funcionarios docentes</v>
          </cell>
        </row>
        <row r="412">
          <cell r="A412" t="str">
            <v>Funcionarios docentes y administrativos</v>
          </cell>
        </row>
        <row r="413">
          <cell r="A413" t="str">
            <v>Grupos</v>
          </cell>
        </row>
        <row r="414">
          <cell r="A414" t="str">
            <v>Herramientas de gestión</v>
          </cell>
        </row>
        <row r="415">
          <cell r="A415" t="str">
            <v>Horas</v>
          </cell>
        </row>
        <row r="416">
          <cell r="A416" t="str">
            <v>Instituciones Edu No Formal</v>
          </cell>
        </row>
        <row r="417">
          <cell r="A417" t="str">
            <v>Intercambios</v>
          </cell>
        </row>
        <row r="418">
          <cell r="A418" t="str">
            <v>Interventorías</v>
          </cell>
        </row>
        <row r="419">
          <cell r="A419" t="str">
            <v>Intervenciones</v>
          </cell>
        </row>
        <row r="420">
          <cell r="A420" t="str">
            <v>Jóvenes</v>
          </cell>
        </row>
        <row r="421">
          <cell r="A421" t="str">
            <v>Jóvenes y adultos</v>
          </cell>
        </row>
        <row r="422">
          <cell r="A422" t="str">
            <v>Laboratorios</v>
          </cell>
        </row>
        <row r="423">
          <cell r="A423" t="str">
            <v>Localidades</v>
          </cell>
        </row>
        <row r="424">
          <cell r="A424" t="str">
            <v>Lotes</v>
          </cell>
        </row>
        <row r="425">
          <cell r="A425" t="str">
            <v>Ludotecas</v>
          </cell>
        </row>
        <row r="426">
          <cell r="A426" t="str">
            <v>Modelo</v>
          </cell>
        </row>
        <row r="427">
          <cell r="A427" t="str">
            <v>PEI</v>
          </cell>
        </row>
        <row r="428">
          <cell r="A428" t="str">
            <v>Personas</v>
          </cell>
        </row>
        <row r="429">
          <cell r="A429" t="str">
            <v>Personas</v>
          </cell>
        </row>
        <row r="430">
          <cell r="A430" t="str">
            <v>Piezas comunicativas</v>
          </cell>
        </row>
        <row r="431">
          <cell r="A431" t="str">
            <v>Plantas físicas</v>
          </cell>
        </row>
        <row r="432">
          <cell r="A432" t="str">
            <v>Plantas físicas</v>
          </cell>
        </row>
        <row r="433">
          <cell r="A433" t="str">
            <v>Política</v>
          </cell>
        </row>
        <row r="434">
          <cell r="A434" t="str">
            <v>Porcentaje</v>
          </cell>
        </row>
        <row r="435">
          <cell r="A435" t="str">
            <v>Predio</v>
          </cell>
        </row>
        <row r="436">
          <cell r="A436" t="str">
            <v>Proceso de interventoria</v>
          </cell>
        </row>
        <row r="437">
          <cell r="A437" t="str">
            <v>Programas</v>
          </cell>
        </row>
        <row r="438">
          <cell r="A438" t="str">
            <v>Propuestas didácticas</v>
          </cell>
        </row>
        <row r="439">
          <cell r="A439" t="str">
            <v>Propuestas pedagógicas</v>
          </cell>
        </row>
        <row r="440">
          <cell r="A440" t="str">
            <v>Proyectos</v>
          </cell>
        </row>
        <row r="441">
          <cell r="A441" t="str">
            <v>Proyectos pedagógicos</v>
          </cell>
        </row>
        <row r="442">
          <cell r="A442" t="str">
            <v>Sedes</v>
          </cell>
        </row>
        <row r="443">
          <cell r="A443" t="str">
            <v>Subsidios</v>
          </cell>
        </row>
        <row r="444">
          <cell r="A444" t="str">
            <v>Subsistemas</v>
          </cell>
        </row>
        <row r="445">
          <cell r="A445" t="str">
            <v>Unidades de producción básica de medios</v>
          </cell>
        </row>
        <row r="446">
          <cell r="A446" t="str">
            <v>Vacantes</v>
          </cell>
        </row>
        <row r="447">
          <cell r="A447" t="str">
            <v>Vehículos</v>
          </cell>
        </row>
        <row r="661">
          <cell r="A661" t="str">
            <v>Selecicones concepto de gasto</v>
          </cell>
        </row>
        <row r="662">
          <cell r="A662" t="str">
            <v>Acompañar a colegios en la  formulación y ejecución de planes institucionales en el programa de diversidad. 01-3-02-21</v>
          </cell>
        </row>
        <row r="663">
          <cell r="A663" t="str">
            <v>Acompañar a colegios en la formulación y ejecución de la educación media especializada 01-3-01-272</v>
          </cell>
        </row>
        <row r="664">
          <cell r="A664" t="str">
            <v>Acompañar a colegios en la formulación y ejecución de planes institucionales 01-3-01-204</v>
          </cell>
        </row>
        <row r="665">
          <cell r="A665" t="str">
            <v>Acompañar a colegios en la formulación y ejecución del modelo de articulación de educación media con superior 01-3-01-271</v>
          </cell>
        </row>
        <row r="666">
          <cell r="A666" t="str">
            <v>Acreditación de colegios  01-5-02-120</v>
          </cell>
        </row>
        <row r="667">
          <cell r="A667" t="str">
            <v>Actividades de bienestar del personal docente y administrativo 01-3-04-292</v>
          </cell>
        </row>
        <row r="668">
          <cell r="A668" t="str">
            <v>Actividades de capacitación institucional a los funcionarios de las entidades 01-5-01-4</v>
          </cell>
        </row>
        <row r="669">
          <cell r="A669" t="str">
            <v>Adecuación y ampliación de colegios y universidad 01-1-01-2</v>
          </cell>
        </row>
        <row r="670">
          <cell r="A670" t="str">
            <v>Adquirir materiales para divulgar y desarrollar el plan de medios asociado a los diferentes proyectos de inversión 01-2-01-493</v>
          </cell>
        </row>
        <row r="671">
          <cell r="A671" t="str">
            <v>Adquisición de hardware y/o software 01-2-01-734</v>
          </cell>
        </row>
        <row r="672">
          <cell r="A672" t="str">
            <v>Adquisición de licenciamientos para la SED 01-2-01-494</v>
          </cell>
        </row>
        <row r="673">
          <cell r="A673" t="str">
            <v>Aportes para ARP del personal administrativo de instituciones educativas 01-3-03-33</v>
          </cell>
        </row>
        <row r="674">
          <cell r="A674" t="str">
            <v>Aportes para cesantías del personal administrativo de instituciones educativas 01-3-03-34</v>
          </cell>
        </row>
        <row r="675">
          <cell r="A675" t="str">
            <v>Aportes para cesantías del personal directivo docente sin situación de fondos 01-3-03-21</v>
          </cell>
        </row>
        <row r="676">
          <cell r="A676" t="str">
            <v>Aportes para cesantías del personal docente con situación de fondos 01-3-03-12</v>
          </cell>
        </row>
        <row r="677">
          <cell r="A677" t="str">
            <v>Aportes para cesantías del personal docente sin situación de fondos 01-3-03-8</v>
          </cell>
        </row>
        <row r="678">
          <cell r="A678" t="str">
            <v>Aportes para el ICBF del personal administrativo de instituciones educativas 01-3-03-36</v>
          </cell>
        </row>
        <row r="679">
          <cell r="A679" t="str">
            <v>Aportes para el ICBF del personal directivo docente 01-3-03-27</v>
          </cell>
        </row>
        <row r="680">
          <cell r="A680" t="str">
            <v>Aportes para el ICBF personal docente 01-3-03-14</v>
          </cell>
        </row>
        <row r="681">
          <cell r="A681" t="str">
            <v>Aportes para el SENA del personal administrativo de instituciones educativas 01-3-03-35</v>
          </cell>
        </row>
        <row r="682">
          <cell r="A682" t="str">
            <v>Aportes para el SENA del personal directivo docente 01-3-03-26</v>
          </cell>
        </row>
        <row r="683">
          <cell r="A683" t="str">
            <v>Aportes para el SENA personal docente 01-3-03-13</v>
          </cell>
        </row>
        <row r="684">
          <cell r="A684" t="str">
            <v>Aportes para institutos técnicos personal docente 01-3-03-17</v>
          </cell>
        </row>
        <row r="685">
          <cell r="A685" t="str">
            <v>Aportes para la ESAP del personal administrativo de instituciones educativas 01-3-03-37</v>
          </cell>
        </row>
        <row r="686">
          <cell r="A686" t="str">
            <v>Aportes para la ESAP del personal directivo docente 01-3-03-28</v>
          </cell>
        </row>
        <row r="687">
          <cell r="A687" t="str">
            <v>Aportes para la ESAP personal docente 01-3-03-15</v>
          </cell>
        </row>
        <row r="688">
          <cell r="A688" t="str">
            <v>Aportes para las cajas de compensación familiar del personal administrativo de instituciones educativas 01-3-03-38</v>
          </cell>
        </row>
        <row r="689">
          <cell r="A689" t="str">
            <v>Aportes para las cajas de compensación familiar del personal directivo docente 01-3-03-29</v>
          </cell>
        </row>
        <row r="690">
          <cell r="A690" t="str">
            <v>Aportes para las cajas de compensación familiar personal docente 01-3-03-16</v>
          </cell>
        </row>
        <row r="691">
          <cell r="A691" t="str">
            <v>Aportes para los institutos técnicos del personal administrativo de instituciones educativas 01-3-03-39</v>
          </cell>
        </row>
        <row r="692">
          <cell r="A692" t="str">
            <v>Aportes para los institutos técnicos del personal directivo docente 01-3-03-30</v>
          </cell>
        </row>
        <row r="693">
          <cell r="A693" t="str">
            <v>Aportes para pensión del personal administrativo de instituciones educativas 01-3-03-32</v>
          </cell>
        </row>
        <row r="694">
          <cell r="A694" t="str">
            <v>Aportes para pensión del personal docente con situación de fondos 01-3-03-10</v>
          </cell>
        </row>
        <row r="695">
          <cell r="A695" t="str">
            <v>Aportes para salud del personal administrativo de instituciones educativas 01-3-03-31</v>
          </cell>
        </row>
        <row r="696">
          <cell r="A696" t="str">
            <v>Aportes para salud del personal directivo docente sin situación de fondos 01-3-03-18</v>
          </cell>
        </row>
        <row r="697">
          <cell r="A697" t="str">
            <v>Aportes para salud del personal docente con situación de fondos 01-3-03-9</v>
          </cell>
        </row>
        <row r="698">
          <cell r="A698" t="str">
            <v>Aportes para salud del personal docente sin situación de fondos 01-3-03-5</v>
          </cell>
        </row>
        <row r="699">
          <cell r="A699" t="str">
            <v>Apoyo logístico para el desarrollo de las actividades propias del proyecto  de educación media y superior 01-3-01-297</v>
          </cell>
        </row>
        <row r="700">
          <cell r="A700" t="str">
            <v>Apoyo logístico para el desarrollo de las actividades propias del proyecto de apoyos escolares 01-2-01-365</v>
          </cell>
        </row>
        <row r="701">
          <cell r="A701" t="str">
            <v>Apoyo logístico para el desarrollo de las actividades propias del proyecto de participación y articulación 01-3-01-286</v>
          </cell>
        </row>
        <row r="702">
          <cell r="A702" t="str">
            <v>Apoyo logístico para el desarrollo de las actividades propias del proyecto de transformación pedagógica 01-3-01-203</v>
          </cell>
        </row>
        <row r="703">
          <cell r="A703" t="str">
            <v>Apoyo logístico para el desarrollo de las actividades propias del proyecto inclusión social 01-3-01-284</v>
          </cell>
        </row>
        <row r="704">
          <cell r="A704" t="str">
            <v>Arrendamiento de inmuebles 01-2-06-2</v>
          </cell>
        </row>
        <row r="705">
          <cell r="A705" t="str">
            <v>Arriendo de predios o inmuebles primera infancia 01-2-06-103</v>
          </cell>
        </row>
        <row r="706">
          <cell r="A706" t="str">
            <v>Articulación de las bibliotecas escolares con las bibliotecas públicas 01-3-01-322</v>
          </cell>
        </row>
        <row r="707">
          <cell r="A707" t="str">
            <v>Ascensos en escalafón del personal docente o directivo docente 01-3-03-4</v>
          </cell>
        </row>
        <row r="708">
          <cell r="A708" t="str">
            <v>Asesorías para investigaciones asociadas al sector y/o estudios de articulación del plan sectorial con el regional y nacional 01-3-01-273</v>
          </cell>
        </row>
        <row r="709">
          <cell r="A709" t="str">
            <v>Asistencia técnica para acompañar los procesos de participación ciudadana 01-3-01-34</v>
          </cell>
        </row>
        <row r="710">
          <cell r="A710" t="str">
            <v>Asistencia técnica y promoción de propuestas pedagógicas del programa Bogotá bilingüe 01-3-01-250</v>
          </cell>
        </row>
        <row r="711">
          <cell r="A711" t="str">
            <v>Asistencia técnica y promoción de propuestas pedagógicas en el programa de diversidad 01-3-02-22</v>
          </cell>
        </row>
        <row r="712">
          <cell r="A712" t="str">
            <v>Asistencia técnica y promoción de propuestas pedagógicas en el programa de inclusión NEE, discapacidad y talentos 01-3-02-20</v>
          </cell>
        </row>
        <row r="713">
          <cell r="A713" t="str">
            <v>Asistencia técnica y promoción de propuestas pedagógicas en el programa de nivelación educativa y permanencia escolar 01-3-01-281</v>
          </cell>
        </row>
        <row r="714">
          <cell r="A714" t="str">
            <v>Atención en educación a la población desplazada 01-3-02-1</v>
          </cell>
        </row>
        <row r="715">
          <cell r="A715" t="str">
            <v>Capacitación y formación del personal docente 01-3-01-314</v>
          </cell>
        </row>
        <row r="716">
          <cell r="A716" t="str">
            <v>Capacitación y formación del personal docente mediante talleres 01-3-01-1</v>
          </cell>
        </row>
        <row r="717">
          <cell r="A717" t="str">
            <v>Comida caliente para estudiantes 01-6-02-26</v>
          </cell>
        </row>
        <row r="718">
          <cell r="A718" t="str">
            <v>Compra de alimentos primera infancia 01-2-01-273</v>
          </cell>
        </row>
        <row r="719">
          <cell r="A719" t="str">
            <v>Compra de lotes 01-1-02-1</v>
          </cell>
        </row>
        <row r="720">
          <cell r="A720" t="str">
            <v>Concesión o convenio para la administración de BIBLORED 01-2-02-61</v>
          </cell>
        </row>
        <row r="721">
          <cell r="A721" t="str">
            <v>Construcción de colegios y sedes universitarias 01-1-01-1</v>
          </cell>
        </row>
        <row r="722">
          <cell r="A722" t="str">
            <v>Construcción, adecuación y ampliación primera infancia 01-1-01-97</v>
          </cell>
        </row>
        <row r="723">
          <cell r="A723" t="str">
            <v>Contratos con instituciones para la prestación del servicio educativo 01-6-02-37</v>
          </cell>
        </row>
        <row r="724">
          <cell r="A724" t="str">
            <v>Cubrimiento de vacantes de docentes y directivos docentes 01-3-03-84</v>
          </cell>
        </row>
        <row r="725">
          <cell r="A725" t="str">
            <v>Desarrollo de expediciones pedagógicas en los colegios oficiales 01-3-01-321</v>
          </cell>
        </row>
        <row r="726">
          <cell r="A726" t="str">
            <v>Desarrollo del plan general de medios de divulgación y comunicación 01-3-01-327</v>
          </cell>
        </row>
        <row r="727">
          <cell r="A727" t="str">
            <v>Diseñar desarrollar e implementar acciones participativas de los jóvenes en el sistema educativo oficial 01-3-01-282</v>
          </cell>
        </row>
        <row r="728">
          <cell r="A728" t="str">
            <v>Diseñar desarrollar e implementar acciones participativas en el sistema educativo oficial 01-3-04-239</v>
          </cell>
        </row>
        <row r="729">
          <cell r="A729" t="str">
            <v>Diseñar desarrollar e implementar acciones participativas en el sistema educativo oficial conjuntas con organizaciones no gubernamentales 01-3-01-289</v>
          </cell>
        </row>
        <row r="730">
          <cell r="A730" t="str">
            <v>Diseñar, desarrollar e implementar acciones encaminadas a mejorar el lenguaje, la lectura y escritura 01-3-01-213</v>
          </cell>
        </row>
        <row r="731">
          <cell r="A731" t="str">
            <v>Diseño y desarrollo de plataformas web para la SED 01-2-03-58</v>
          </cell>
        </row>
        <row r="732">
          <cell r="A732" t="str">
            <v>Diseño, ajustes, desarrollo e implementación de software 01-2-03-67</v>
          </cell>
        </row>
        <row r="733">
          <cell r="A733" t="str">
            <v>Diseño, desarrollo e implementación de acciones para el cuidado del medio ambiente 01-3-01-220</v>
          </cell>
        </row>
        <row r="734">
          <cell r="A734" t="str">
            <v>Diseño, desarrollo e implementación de acciones para el cuidado del medio ambiente a través de proyectos ambientales escolares -PRAE- en algunos colegios privados 01-3-01-287</v>
          </cell>
        </row>
        <row r="735">
          <cell r="A735" t="str">
            <v>Diseño, desarrollo e implementación de acciones para el cuidado del medio ambiente en la intervención de las plantas físicas y/o complementarias 01-3-01-277</v>
          </cell>
        </row>
        <row r="736">
          <cell r="A736" t="str">
            <v>Divulgar los documentos con las políticas, experiencias, conocimientos y herramientas de gestión  del sector educativo 01-3-01-299</v>
          </cell>
        </row>
        <row r="737">
          <cell r="A737" t="str">
            <v>Dotación de bibliotecas de las instituciones educativas distritales. 01-2-01-7</v>
          </cell>
        </row>
        <row r="738">
          <cell r="A738" t="str">
            <v>Dotación de instalaciones 01-2-01-509</v>
          </cell>
        </row>
        <row r="739">
          <cell r="A739" t="str">
            <v>Dotación de las aulas educativas 01-2-01-153</v>
          </cell>
        </row>
        <row r="740">
          <cell r="A740" t="str">
            <v>Dotación de los laboratorios de las instituciones educativas distritales 01-2-01-8</v>
          </cell>
        </row>
        <row r="741">
          <cell r="A741" t="str">
            <v>Dotación de mobiliario escolar básico, equipos didácticos y herramientas para talleres y ambientes especializados para la educación media técnica 01-2-01-3</v>
          </cell>
        </row>
        <row r="742">
          <cell r="A742" t="str">
            <v>Dotación de útiles escolares para los estudiantes matriculados  en preescolar 01-2-01-712</v>
          </cell>
        </row>
        <row r="743">
          <cell r="A743" t="str">
            <v>Dotaciones a docentes y administrativos del nivel institucional 01-2-06-17</v>
          </cell>
        </row>
        <row r="744">
          <cell r="A744" t="str">
            <v>Dotar de unidades de producción básica de medios en información y comunicación a las instituciones educativas distritales 01-2-01-11</v>
          </cell>
        </row>
        <row r="745">
          <cell r="A745" t="str">
            <v>Evaluación educativa 01-3-01-9</v>
          </cell>
        </row>
        <row r="746">
          <cell r="A746" t="str">
            <v>Eventos de socialización de las estrategias de ciencia y tecnología 01-3-01-319</v>
          </cell>
        </row>
        <row r="747">
          <cell r="A747" t="str">
            <v>Financiación a los estudiantes para el acceso a la educación superior 01-6-01-4</v>
          </cell>
        </row>
        <row r="748">
          <cell r="A748" t="str">
            <v>Financiación a los estudiantes para su permanencia escolar a través de subsidios condicionados 01-6-02-40</v>
          </cell>
        </row>
        <row r="749">
          <cell r="A749" t="str">
            <v>Fomento, apoyo y divulgación de eventos y expresiones artísticas, culturales y del patrimonio 01-3-01-66</v>
          </cell>
        </row>
        <row r="750">
          <cell r="A750" t="str">
            <v>Gastos de transporte primera infancia 01-2-06-106</v>
          </cell>
        </row>
        <row r="751">
          <cell r="A751" t="str">
            <v>Gastos para los programas de salud ocupacional de docentes y administrativos del nivel institucional 01-2-06-18</v>
          </cell>
        </row>
        <row r="752">
          <cell r="A752" t="str">
            <v>Gratuidad total para los estudiantes matriculados en el sistema educativo oficial 01-6-02-22</v>
          </cell>
        </row>
        <row r="753">
          <cell r="A753" t="str">
            <v>Implementación, sostenibilidad y mejoramiento de los sistemas de gestión de acuerdo con la normatividad vigente 01-5-02-120</v>
          </cell>
        </row>
        <row r="754">
          <cell r="A754" t="str">
            <v>Incentivar el desarrollo y uso de la tecnología, la información y la comunicación a través de experiencias pedagógicas 01-3-01-218</v>
          </cell>
        </row>
        <row r="755">
          <cell r="A755" t="str">
            <v>Incentivos al personal docente 01-3-02-23</v>
          </cell>
        </row>
        <row r="756">
          <cell r="A756" t="str">
            <v>Incentivos económicos  a los colegios con mejores resultados que aporten al mejoramiento de la calidad educativa 01-5-02-22</v>
          </cell>
        </row>
        <row r="757">
          <cell r="A757" t="str">
            <v>Insumos, materiales, suministros, equipos, servicios y dotación para atención de comedores comunitarios - primera infancia 01-2-01-481</v>
          </cell>
        </row>
        <row r="758">
          <cell r="A758" t="str">
            <v>Intensificación educativa en ciencias, inglés y matemáticas, para el mejoramiento de la calidad 01-3-01-261</v>
          </cell>
        </row>
        <row r="759">
          <cell r="A759" t="str">
            <v>Intensificación educativa para el mejoramiento de la calidad mediante el buen uso del tiempo libre 01-3-01-214</v>
          </cell>
        </row>
        <row r="760">
          <cell r="A760" t="str">
            <v>Labores de evaluación a los colegios vinculados a convenio a través del banco de oferentes y colegios en concesión 01-3-04-219</v>
          </cell>
        </row>
        <row r="761">
          <cell r="A761" t="str">
            <v>Legalización de acometidas de servicios públicos  y pago de gas 01-2-06-217</v>
          </cell>
        </row>
        <row r="762">
          <cell r="A762" t="str">
            <v>Legalización de plantas físicas educativas 01-1-02-5</v>
          </cell>
        </row>
        <row r="763">
          <cell r="A763" t="str">
            <v>Mantenimiento del sistema de información  del sector educativo 01-2-02-4</v>
          </cell>
        </row>
        <row r="764">
          <cell r="A764" t="str">
            <v>Mantenimiento, administración y conectividad de REDP 01-2-01-501</v>
          </cell>
        </row>
        <row r="765">
          <cell r="A765" t="str">
            <v>Mejoramiento y mantenimiento locativo sedes primera infancia 01-1-03-80</v>
          </cell>
        </row>
        <row r="766">
          <cell r="A766" t="str">
            <v>Monitoreo y seguimiento a los procesos de calidad educativa en algunos colegios privados 01-3-04-238</v>
          </cell>
        </row>
        <row r="767">
          <cell r="A767" t="str">
            <v>Monitoreo y seguimiento al plan de transformación pedagógica para la calidad educativa 01-3-01-195</v>
          </cell>
        </row>
        <row r="768">
          <cell r="A768" t="str">
            <v>Monitoreo y seguimiento al programa de NEE, discapacidad y talentos 01-3-04-236</v>
          </cell>
        </row>
        <row r="769">
          <cell r="A769" t="str">
            <v>Monitoreo y seguimiento al programa de nivelación y permanencia escolar 01-3-04-235</v>
          </cell>
        </row>
        <row r="770">
          <cell r="A770" t="str">
            <v>Monitoreo y seguimiento en el programa de intensificación horaria 01-3-04-194</v>
          </cell>
        </row>
        <row r="771">
          <cell r="A771" t="str">
            <v>Obras de adecuación y ampliación de las sedes administrativas del sector educativo 01-1-04-1</v>
          </cell>
        </row>
        <row r="772">
          <cell r="A772" t="str">
            <v>Obras y/o adecuaciones para la legalización y normalización de servicios públicos domiciliarios de los colegios. 01-2-06-218</v>
          </cell>
        </row>
        <row r="773">
          <cell r="A773" t="str">
            <v>Pago de impuestos, trámites y permisos 01-1-02-19</v>
          </cell>
        </row>
        <row r="774">
          <cell r="A774" t="str">
            <v>Pago fondo de pensionados de Bogotá 01-3-03-69</v>
          </cell>
        </row>
        <row r="775">
          <cell r="A775" t="str">
            <v>Pers. contrat. apoy.las activ. del proy. de gestión de la informac. la divulgac. y las comunic. 01-3-04-295</v>
          </cell>
        </row>
        <row r="776">
          <cell r="A776" t="str">
            <v>Pers. contrat. para apoy. las act. de acompañ.de modif. del pot y el plan maestro de equipamiento educ. 01-3-04-294</v>
          </cell>
        </row>
        <row r="777">
          <cell r="A777" t="str">
            <v>Personal administrativo de instituciones educativas 01-3-03-3</v>
          </cell>
        </row>
        <row r="778">
          <cell r="A778" t="str">
            <v>Personal contratado para apoyar el proceso de comunicación al servicio de los ciudadanos 01-5-03-3</v>
          </cell>
        </row>
        <row r="779">
          <cell r="A779" t="str">
            <v>Personal contratado para apoyar las actividades del proyecto de gratuidad 01-3-04-210</v>
          </cell>
        </row>
        <row r="780">
          <cell r="A780" t="str">
            <v>Personal contratado para apoyar las actividades propias de los proyectos de inversión de la entidad 01-3-04-1</v>
          </cell>
        </row>
        <row r="781">
          <cell r="A781" t="str">
            <v>Personal contratado para apoyar las actividades propias de los proyectos de inversión misionales de la entidad 01-3-04-312</v>
          </cell>
        </row>
        <row r="782">
          <cell r="A782" t="str">
            <v>Personal contratado para apoyar las actividades propias del proyecto de alimentación escolar 01-3-04-147</v>
          </cell>
        </row>
        <row r="783">
          <cell r="A783" t="str">
            <v>Personal contratado para apoyar las actividades propias del proyecto de educación media y superior 01-3-04-123</v>
          </cell>
        </row>
        <row r="784">
          <cell r="A784" t="str">
            <v>Personal contratado para apoyar las actividades propias del proyecto REDP 01-3-04-198</v>
          </cell>
        </row>
        <row r="785">
          <cell r="A785" t="str">
            <v>Personal contratado para las actividades propias de los procesos de mejoramiento de gestión de la entidad 01-5-02-20</v>
          </cell>
        </row>
        <row r="786">
          <cell r="A786" t="str">
            <v>Personal directivo docente 01-3-03-2</v>
          </cell>
        </row>
        <row r="787">
          <cell r="A787" t="str">
            <v>Personal docente vinculado a la planta de personal 01-3-03-1</v>
          </cell>
        </row>
        <row r="788">
          <cell r="A788" t="str">
            <v>Personal técnico contratado para apoyar las actividades propias del proyecto de construcción y conservación 01-3-04-231</v>
          </cell>
        </row>
        <row r="789">
          <cell r="A789" t="str">
            <v>Promoción de los derechos humanos, la participación y la convivencia en el sistema educativo oficial 01-3-04-293</v>
          </cell>
        </row>
        <row r="790">
          <cell r="A790" t="str">
            <v>Promoción, prevención y protección en salud escolar 01-3-02-19</v>
          </cell>
        </row>
        <row r="791">
          <cell r="A791" t="str">
            <v>Promover la enseñanza de la ciencia y tecnología y el uso de la informática y los medios de comunicación 01-3-01-320</v>
          </cell>
        </row>
        <row r="792">
          <cell r="A792" t="str">
            <v>Refrigerios para estudiantes 01-6-02-25</v>
          </cell>
        </row>
        <row r="793">
          <cell r="A793" t="str">
            <v>Sentencias personal docente y administrativo 01-3-03-82</v>
          </cell>
        </row>
        <row r="794">
          <cell r="A794" t="str">
            <v>Servicio de cafetería, limpieza locativa y preparación de alimentos primera infancia 01-2-06-154</v>
          </cell>
        </row>
        <row r="795">
          <cell r="A795" t="str">
            <v>Servicios de acueducto, alcantarillado y aseo de instituciones educativas 01-2-06-9</v>
          </cell>
        </row>
        <row r="796">
          <cell r="A796" t="str">
            <v>Servicios de aseo de instituciones educativas 01-2-06-12</v>
          </cell>
        </row>
        <row r="797">
          <cell r="A797" t="str">
            <v>Servicios de energía de instituciones educativas 01-2-06-10</v>
          </cell>
        </row>
        <row r="798">
          <cell r="A798" t="str">
            <v>Servicios de teléfono de instituciones educativas 01-2-06-11</v>
          </cell>
        </row>
        <row r="799">
          <cell r="A799" t="str">
            <v>Servicios de vigilancia de instituciones educativas 01-2-06-22</v>
          </cell>
        </row>
        <row r="800">
          <cell r="A800" t="str">
            <v>Soporte logístico para el desarrollo de las actividades propias del proceso de matrícula 01-2-01-364</v>
          </cell>
        </row>
        <row r="801">
          <cell r="A801" t="str">
            <v>Subsidiar a los estudiantes para el acceso a la educación superior 01-6-02-36</v>
          </cell>
        </row>
        <row r="802">
          <cell r="A802" t="str">
            <v>Transporte escolar para las actividades pedagógicas 01-2-01-492</v>
          </cell>
        </row>
      </sheetData>
      <sheetData sheetId="1">
        <row r="3">
          <cell r="B3" t="str">
            <v>0101 Atender escolares a través de la estrategia de contratación del servicio educativo</v>
          </cell>
        </row>
        <row r="4">
          <cell r="B4" t="str">
            <v>0102 Garantizar el pago de las obligaciones ó ajustes derivadas de la prestación de servicio educativo según reporte de interventoría.</v>
          </cell>
        </row>
        <row r="5">
          <cell r="B5" t="str">
            <v>0103 Atender fallos proferidos en contra de la SED por la prestación del servicio educativo </v>
          </cell>
        </row>
        <row r="6">
          <cell r="B6" t="str">
            <v>0104 Realizar la interventoria para el seguimiento y control de los beneficiarios y los compromisos de los colegios contratados para la prestación del servicio educativo</v>
          </cell>
        </row>
        <row r="7">
          <cell r="B7" t="str">
            <v>0105 Evaluar los colegios inscritos en el Banco de Oferentes</v>
          </cell>
        </row>
        <row r="8">
          <cell r="B8" t="str">
            <v>0106 Suministrar apoyo profesional y técnico para las actividades de administración, supervisión y seguimiento del proyecto.</v>
          </cell>
        </row>
        <row r="9">
          <cell r="B9" t="str">
            <v>0201 Garantizar la prestación del servicio educativo a través de los cupos existentes en los colegios entregados en concesión</v>
          </cell>
        </row>
        <row r="10">
          <cell r="B10" t="str">
            <v>0202 Realizar la evaluación de la calidad del servicio educativo a través del modelo de colegios en concesión</v>
          </cell>
        </row>
        <row r="11">
          <cell r="B11" t="str">
            <v>0203 Evaluar el impacto del modelo concesión</v>
          </cell>
        </row>
        <row r="12">
          <cell r="B12" t="str">
            <v>0204 Realizar la interventoría de los bienes entregados a los colegios en concesión para determinar el estado de los mismos (Planta física, dotaciones, equipos de computo, entre otros).</v>
          </cell>
        </row>
        <row r="13">
          <cell r="B13" t="str">
            <v/>
          </cell>
        </row>
        <row r="14">
          <cell r="B14" t="str">
            <v/>
          </cell>
        </row>
        <row r="15">
          <cell r="B15" t="str">
            <v/>
          </cell>
        </row>
        <row r="16">
          <cell r="B16" t="str">
            <v/>
          </cell>
        </row>
        <row r="17">
          <cell r="B17" t="str">
            <v/>
          </cell>
        </row>
        <row r="18">
          <cell r="B18" t="str">
            <v/>
          </cell>
        </row>
        <row r="19">
          <cell r="B19" t="str">
            <v/>
          </cell>
        </row>
        <row r="20">
          <cell r="B20" t="str">
            <v/>
          </cell>
        </row>
        <row r="21">
          <cell r="B21" t="str">
            <v/>
          </cell>
        </row>
        <row r="22">
          <cell r="B22" t="str">
            <v/>
          </cell>
        </row>
        <row r="23">
          <cell r="B23" t="str">
            <v/>
          </cell>
        </row>
        <row r="24">
          <cell r="B24" t="str">
            <v/>
          </cell>
        </row>
        <row r="25">
          <cell r="B25" t="str">
            <v/>
          </cell>
        </row>
        <row r="26">
          <cell r="B26" t="str">
            <v/>
          </cell>
        </row>
        <row r="27">
          <cell r="B27" t="str">
            <v/>
          </cell>
        </row>
        <row r="28">
          <cell r="B28" t="str">
            <v/>
          </cell>
        </row>
        <row r="29">
          <cell r="B29" t="str">
            <v/>
          </cell>
        </row>
        <row r="30">
          <cell r="B30" t="str">
            <v/>
          </cell>
        </row>
        <row r="31">
          <cell r="B31" t="str">
            <v/>
          </cell>
        </row>
        <row r="32">
          <cell r="B32" t="str">
            <v/>
          </cell>
        </row>
        <row r="33">
          <cell r="B33" t="str">
            <v/>
          </cell>
        </row>
        <row r="34">
          <cell r="B34" t="str">
            <v/>
          </cell>
        </row>
        <row r="35">
          <cell r="B35" t="str">
            <v/>
          </cell>
        </row>
        <row r="36">
          <cell r="B36" t="str">
            <v/>
          </cell>
        </row>
        <row r="37">
          <cell r="B37" t="str">
            <v/>
          </cell>
        </row>
        <row r="38">
          <cell r="B38" t="str">
            <v/>
          </cell>
        </row>
        <row r="39">
          <cell r="B39" t="str">
            <v/>
          </cell>
        </row>
        <row r="40">
          <cell r="B40" t="str">
            <v/>
          </cell>
        </row>
        <row r="41">
          <cell r="B41" t="str">
            <v/>
          </cell>
        </row>
        <row r="42">
          <cell r="B42" t="str">
            <v/>
          </cell>
        </row>
        <row r="43">
          <cell r="B43" t="str">
            <v/>
          </cell>
        </row>
        <row r="44">
          <cell r="B44" t="str">
            <v/>
          </cell>
        </row>
        <row r="45">
          <cell r="B45" t="str">
            <v/>
          </cell>
        </row>
        <row r="46">
          <cell r="B46" t="str">
            <v/>
          </cell>
        </row>
        <row r="47">
          <cell r="B47" t="str">
            <v/>
          </cell>
        </row>
        <row r="48">
          <cell r="B48" t="str">
            <v/>
          </cell>
        </row>
        <row r="49">
          <cell r="B49" t="str">
            <v/>
          </cell>
        </row>
        <row r="50">
          <cell r="B50" t="str">
            <v/>
          </cell>
        </row>
        <row r="51">
          <cell r="B51" t="str">
            <v/>
          </cell>
        </row>
        <row r="52">
          <cell r="B52" t="str">
            <v/>
          </cell>
        </row>
        <row r="53">
          <cell r="B53" t="str">
            <v/>
          </cell>
        </row>
        <row r="54">
          <cell r="B54" t="str">
            <v/>
          </cell>
        </row>
        <row r="55">
          <cell r="B55" t="str">
            <v/>
          </cell>
        </row>
        <row r="56">
          <cell r="B56" t="str">
            <v/>
          </cell>
        </row>
        <row r="57">
          <cell r="B57" t="str">
            <v/>
          </cell>
        </row>
        <row r="58">
          <cell r="B58" t="str">
            <v/>
          </cell>
        </row>
        <row r="59">
          <cell r="B59" t="str">
            <v/>
          </cell>
        </row>
        <row r="60">
          <cell r="B60" t="str">
            <v/>
          </cell>
        </row>
        <row r="61">
          <cell r="B61" t="str">
            <v/>
          </cell>
        </row>
        <row r="62">
          <cell r="B62" t="str">
            <v/>
          </cell>
        </row>
        <row r="63">
          <cell r="B63" t="str">
            <v/>
          </cell>
        </row>
        <row r="64">
          <cell r="B64" t="str">
            <v/>
          </cell>
        </row>
        <row r="65">
          <cell r="B65" t="str">
            <v/>
          </cell>
        </row>
        <row r="66">
          <cell r="B66" t="str">
            <v/>
          </cell>
        </row>
        <row r="67">
          <cell r="B67" t="str">
            <v/>
          </cell>
        </row>
        <row r="68">
          <cell r="B68" t="str">
            <v/>
          </cell>
        </row>
        <row r="69">
          <cell r="B69" t="str">
            <v/>
          </cell>
        </row>
        <row r="70">
          <cell r="B70" t="str">
            <v/>
          </cell>
        </row>
        <row r="71">
          <cell r="B71" t="str">
            <v/>
          </cell>
        </row>
        <row r="72">
          <cell r="B72" t="str">
            <v/>
          </cell>
        </row>
        <row r="73">
          <cell r="B73" t="str">
            <v/>
          </cell>
        </row>
        <row r="74">
          <cell r="B74" t="str">
            <v/>
          </cell>
        </row>
        <row r="75">
          <cell r="B75" t="str">
            <v/>
          </cell>
        </row>
        <row r="76">
          <cell r="B76" t="str">
            <v/>
          </cell>
        </row>
        <row r="77">
          <cell r="B77" t="str">
            <v/>
          </cell>
        </row>
        <row r="78">
          <cell r="B78" t="str">
            <v/>
          </cell>
        </row>
        <row r="79">
          <cell r="B79" t="str">
            <v/>
          </cell>
        </row>
        <row r="80">
          <cell r="B80" t="str">
            <v/>
          </cell>
        </row>
        <row r="81">
          <cell r="B81" t="str">
            <v/>
          </cell>
        </row>
        <row r="82">
          <cell r="B82" t="str">
            <v/>
          </cell>
        </row>
        <row r="83">
          <cell r="B83" t="str">
            <v/>
          </cell>
        </row>
        <row r="84">
          <cell r="B84" t="str">
            <v/>
          </cell>
        </row>
        <row r="85">
          <cell r="B85" t="str">
            <v/>
          </cell>
        </row>
        <row r="86">
          <cell r="B86" t="str">
            <v/>
          </cell>
        </row>
        <row r="87">
          <cell r="B87" t="str">
            <v/>
          </cell>
        </row>
        <row r="88">
          <cell r="B88" t="str">
            <v/>
          </cell>
        </row>
        <row r="89">
          <cell r="B89" t="str">
            <v/>
          </cell>
        </row>
        <row r="90">
          <cell r="B90" t="str">
            <v/>
          </cell>
        </row>
        <row r="91">
          <cell r="B91" t="str">
            <v/>
          </cell>
        </row>
        <row r="92">
          <cell r="B92" t="str">
            <v/>
          </cell>
        </row>
        <row r="93">
          <cell r="B93" t="str">
            <v/>
          </cell>
        </row>
        <row r="94">
          <cell r="B94" t="str">
            <v/>
          </cell>
        </row>
        <row r="95">
          <cell r="B95" t="str">
            <v/>
          </cell>
        </row>
        <row r="96">
          <cell r="B96" t="str">
            <v/>
          </cell>
        </row>
        <row r="97">
          <cell r="B97" t="str">
            <v/>
          </cell>
        </row>
        <row r="98">
          <cell r="B98" t="str">
            <v/>
          </cell>
        </row>
        <row r="99">
          <cell r="B99" t="str">
            <v/>
          </cell>
        </row>
        <row r="100">
          <cell r="B100" t="str">
            <v/>
          </cell>
        </row>
        <row r="101">
          <cell r="B101" t="str">
            <v/>
          </cell>
        </row>
        <row r="102">
          <cell r="B102" t="str">
            <v/>
          </cell>
        </row>
        <row r="103">
          <cell r="B103" t="str">
            <v/>
          </cell>
        </row>
        <row r="104">
          <cell r="B104" t="str">
            <v/>
          </cell>
        </row>
        <row r="105">
          <cell r="B105" t="str">
            <v/>
          </cell>
        </row>
        <row r="106">
          <cell r="B106" t="str">
            <v/>
          </cell>
        </row>
        <row r="107">
          <cell r="B107" t="str">
            <v/>
          </cell>
        </row>
        <row r="108">
          <cell r="B108" t="str">
            <v/>
          </cell>
        </row>
        <row r="109">
          <cell r="B109" t="str">
            <v/>
          </cell>
        </row>
        <row r="110">
          <cell r="B110" t="str">
            <v/>
          </cell>
        </row>
        <row r="111">
          <cell r="B111" t="str">
            <v/>
          </cell>
        </row>
        <row r="112">
          <cell r="B112" t="str">
            <v/>
          </cell>
        </row>
        <row r="113">
          <cell r="B113" t="str">
            <v/>
          </cell>
        </row>
        <row r="114">
          <cell r="B114" t="str">
            <v/>
          </cell>
        </row>
        <row r="115">
          <cell r="B115" t="str">
            <v/>
          </cell>
        </row>
        <row r="116">
          <cell r="B116" t="str">
            <v/>
          </cell>
        </row>
        <row r="117">
          <cell r="B117" t="str">
            <v/>
          </cell>
        </row>
        <row r="118">
          <cell r="B118" t="str">
            <v/>
          </cell>
        </row>
        <row r="119">
          <cell r="B119" t="str">
            <v/>
          </cell>
        </row>
        <row r="120">
          <cell r="B120" t="str">
            <v/>
          </cell>
        </row>
        <row r="121">
          <cell r="B121" t="str">
            <v/>
          </cell>
        </row>
        <row r="122">
          <cell r="B122" t="str">
            <v/>
          </cell>
        </row>
        <row r="123">
          <cell r="B123" t="str">
            <v/>
          </cell>
        </row>
        <row r="124">
          <cell r="B124" t="str">
            <v/>
          </cell>
        </row>
        <row r="125">
          <cell r="B125" t="str">
            <v/>
          </cell>
        </row>
        <row r="126">
          <cell r="B126" t="str">
            <v/>
          </cell>
        </row>
        <row r="127">
          <cell r="B127" t="str">
            <v/>
          </cell>
        </row>
        <row r="128">
          <cell r="B128" t="str">
            <v/>
          </cell>
        </row>
        <row r="129">
          <cell r="B129" t="str">
            <v/>
          </cell>
        </row>
        <row r="130">
          <cell r="B130" t="str">
            <v/>
          </cell>
        </row>
        <row r="131">
          <cell r="B131" t="str">
            <v/>
          </cell>
        </row>
        <row r="132">
          <cell r="B132" t="str">
            <v/>
          </cell>
        </row>
        <row r="133">
          <cell r="B133" t="str">
            <v/>
          </cell>
        </row>
        <row r="134">
          <cell r="B134" t="str">
            <v/>
          </cell>
        </row>
        <row r="135">
          <cell r="B135" t="str">
            <v/>
          </cell>
        </row>
        <row r="136">
          <cell r="B136" t="str">
            <v/>
          </cell>
        </row>
        <row r="137">
          <cell r="B137" t="str">
            <v/>
          </cell>
        </row>
        <row r="138">
          <cell r="B138" t="str">
            <v/>
          </cell>
        </row>
        <row r="139">
          <cell r="B139" t="str">
            <v/>
          </cell>
        </row>
        <row r="140">
          <cell r="B140" t="str">
            <v/>
          </cell>
        </row>
        <row r="141">
          <cell r="B141" t="str">
            <v/>
          </cell>
        </row>
        <row r="142">
          <cell r="B142" t="str">
            <v/>
          </cell>
        </row>
        <row r="143">
          <cell r="B143" t="str">
            <v/>
          </cell>
        </row>
        <row r="144">
          <cell r="B144" t="str">
            <v/>
          </cell>
        </row>
        <row r="145">
          <cell r="B145" t="str">
            <v/>
          </cell>
        </row>
        <row r="146">
          <cell r="B146" t="str">
            <v/>
          </cell>
        </row>
        <row r="147">
          <cell r="B147" t="str">
            <v/>
          </cell>
        </row>
        <row r="148">
          <cell r="B148" t="str">
            <v/>
          </cell>
        </row>
        <row r="149">
          <cell r="B149" t="str">
            <v/>
          </cell>
        </row>
        <row r="150">
          <cell r="B150" t="str">
            <v/>
          </cell>
        </row>
        <row r="151">
          <cell r="B151" t="str">
            <v/>
          </cell>
        </row>
        <row r="152">
          <cell r="B152" t="str">
            <v/>
          </cell>
        </row>
        <row r="153">
          <cell r="B153" t="str">
            <v/>
          </cell>
        </row>
        <row r="154">
          <cell r="B154" t="str">
            <v/>
          </cell>
        </row>
        <row r="155">
          <cell r="B155" t="str">
            <v/>
          </cell>
        </row>
        <row r="156">
          <cell r="B156" t="str">
            <v/>
          </cell>
        </row>
        <row r="157">
          <cell r="B157" t="str">
            <v/>
          </cell>
        </row>
        <row r="158">
          <cell r="B158" t="str">
            <v/>
          </cell>
        </row>
        <row r="159">
          <cell r="B159" t="str">
            <v/>
          </cell>
        </row>
        <row r="160">
          <cell r="B160" t="str">
            <v/>
          </cell>
        </row>
        <row r="161">
          <cell r="B161" t="str">
            <v/>
          </cell>
        </row>
        <row r="162">
          <cell r="B162" t="str">
            <v/>
          </cell>
        </row>
        <row r="163">
          <cell r="B163" t="str">
            <v/>
          </cell>
        </row>
        <row r="164">
          <cell r="B164" t="str">
            <v/>
          </cell>
        </row>
        <row r="165">
          <cell r="B165" t="str">
            <v/>
          </cell>
        </row>
        <row r="166">
          <cell r="B166" t="str">
            <v/>
          </cell>
        </row>
        <row r="167">
          <cell r="B167" t="str">
            <v/>
          </cell>
        </row>
        <row r="168">
          <cell r="B168" t="str">
            <v/>
          </cell>
        </row>
        <row r="169">
          <cell r="B169" t="str">
            <v/>
          </cell>
        </row>
        <row r="170">
          <cell r="B170" t="str">
            <v/>
          </cell>
        </row>
        <row r="171">
          <cell r="B171" t="str">
            <v/>
          </cell>
        </row>
        <row r="172">
          <cell r="B172" t="str">
            <v/>
          </cell>
        </row>
        <row r="173">
          <cell r="B173" t="str">
            <v/>
          </cell>
        </row>
        <row r="174">
          <cell r="B174" t="str">
            <v/>
          </cell>
        </row>
        <row r="175">
          <cell r="B175" t="str">
            <v/>
          </cell>
        </row>
        <row r="176">
          <cell r="B176" t="str">
            <v/>
          </cell>
        </row>
        <row r="177">
          <cell r="B177" t="str">
            <v/>
          </cell>
        </row>
        <row r="178">
          <cell r="B178" t="str">
            <v/>
          </cell>
        </row>
        <row r="179">
          <cell r="B179" t="str">
            <v/>
          </cell>
        </row>
        <row r="180">
          <cell r="B180" t="str">
            <v/>
          </cell>
        </row>
        <row r="181">
          <cell r="B181" t="str">
            <v/>
          </cell>
        </row>
        <row r="182">
          <cell r="B182" t="str">
            <v/>
          </cell>
        </row>
        <row r="183">
          <cell r="B183" t="str">
            <v/>
          </cell>
        </row>
        <row r="184">
          <cell r="B184" t="str">
            <v/>
          </cell>
        </row>
        <row r="185">
          <cell r="B185" t="str">
            <v/>
          </cell>
        </row>
        <row r="186">
          <cell r="B186" t="str">
            <v/>
          </cell>
        </row>
        <row r="187">
          <cell r="B187" t="str">
            <v/>
          </cell>
        </row>
        <row r="188">
          <cell r="B188" t="str">
            <v/>
          </cell>
        </row>
        <row r="189">
          <cell r="B189" t="str">
            <v/>
          </cell>
        </row>
        <row r="190">
          <cell r="B190" t="str">
            <v/>
          </cell>
        </row>
        <row r="191">
          <cell r="B191" t="str">
            <v/>
          </cell>
        </row>
        <row r="192">
          <cell r="B192" t="str">
            <v/>
          </cell>
        </row>
        <row r="193">
          <cell r="B193" t="str">
            <v/>
          </cell>
        </row>
        <row r="194">
          <cell r="B194" t="str">
            <v/>
          </cell>
        </row>
        <row r="195">
          <cell r="B195" t="str">
            <v/>
          </cell>
        </row>
        <row r="196">
          <cell r="B196" t="str">
            <v/>
          </cell>
        </row>
        <row r="197">
          <cell r="B197" t="str">
            <v/>
          </cell>
        </row>
        <row r="198">
          <cell r="B198" t="str">
            <v/>
          </cell>
        </row>
        <row r="199">
          <cell r="B199" t="str">
            <v/>
          </cell>
        </row>
        <row r="200">
          <cell r="B200" t="str">
            <v/>
          </cell>
        </row>
        <row r="201">
          <cell r="B201" t="str">
            <v/>
          </cell>
        </row>
        <row r="202">
          <cell r="B202" t="str">
            <v/>
          </cell>
        </row>
        <row r="203">
          <cell r="B203" t="str">
            <v/>
          </cell>
        </row>
        <row r="204">
          <cell r="B204" t="str">
            <v/>
          </cell>
        </row>
        <row r="205">
          <cell r="B205" t="str">
            <v/>
          </cell>
        </row>
        <row r="206">
          <cell r="B206" t="str">
            <v/>
          </cell>
        </row>
        <row r="207">
          <cell r="B207" t="str">
            <v/>
          </cell>
        </row>
        <row r="208">
          <cell r="B208" t="str">
            <v/>
          </cell>
        </row>
        <row r="209">
          <cell r="B209" t="str">
            <v/>
          </cell>
        </row>
        <row r="210">
          <cell r="B210" t="str">
            <v/>
          </cell>
        </row>
        <row r="211">
          <cell r="B211" t="str">
            <v/>
          </cell>
        </row>
        <row r="212">
          <cell r="B212" t="str">
            <v/>
          </cell>
        </row>
        <row r="213">
          <cell r="B213" t="str">
            <v/>
          </cell>
        </row>
        <row r="214">
          <cell r="B214" t="str">
            <v/>
          </cell>
        </row>
        <row r="215">
          <cell r="B215" t="str">
            <v/>
          </cell>
        </row>
        <row r="216">
          <cell r="B216" t="str">
            <v/>
          </cell>
        </row>
        <row r="217">
          <cell r="B217" t="str">
            <v/>
          </cell>
        </row>
        <row r="218">
          <cell r="B218" t="str">
            <v/>
          </cell>
        </row>
        <row r="219">
          <cell r="B219" t="str">
            <v/>
          </cell>
        </row>
        <row r="220">
          <cell r="B220" t="str">
            <v/>
          </cell>
        </row>
        <row r="221">
          <cell r="B221" t="str">
            <v/>
          </cell>
        </row>
        <row r="222">
          <cell r="B222" t="str">
            <v/>
          </cell>
        </row>
        <row r="223">
          <cell r="B223" t="str">
            <v/>
          </cell>
        </row>
        <row r="224">
          <cell r="B224" t="str">
            <v/>
          </cell>
        </row>
        <row r="225">
          <cell r="B225" t="str">
            <v/>
          </cell>
        </row>
        <row r="226">
          <cell r="B226" t="str">
            <v/>
          </cell>
        </row>
        <row r="227">
          <cell r="B227" t="str">
            <v/>
          </cell>
        </row>
        <row r="228">
          <cell r="B228" t="str">
            <v/>
          </cell>
        </row>
        <row r="229">
          <cell r="B229" t="str">
            <v/>
          </cell>
        </row>
        <row r="230">
          <cell r="B230" t="str">
            <v/>
          </cell>
        </row>
        <row r="231">
          <cell r="B231" t="str">
            <v/>
          </cell>
        </row>
        <row r="232">
          <cell r="B232" t="str">
            <v/>
          </cell>
        </row>
        <row r="233">
          <cell r="B233" t="str">
            <v/>
          </cell>
        </row>
        <row r="234">
          <cell r="B234" t="str">
            <v/>
          </cell>
        </row>
        <row r="235">
          <cell r="B235" t="str">
            <v/>
          </cell>
        </row>
        <row r="236">
          <cell r="B236" t="str">
            <v/>
          </cell>
        </row>
        <row r="237">
          <cell r="B237" t="str">
            <v/>
          </cell>
        </row>
        <row r="238">
          <cell r="B238" t="str">
            <v/>
          </cell>
        </row>
        <row r="239">
          <cell r="B239" t="str">
            <v/>
          </cell>
        </row>
        <row r="240">
          <cell r="B240" t="str">
            <v/>
          </cell>
        </row>
        <row r="241">
          <cell r="B241" t="str">
            <v/>
          </cell>
        </row>
        <row r="242">
          <cell r="B242" t="str">
            <v/>
          </cell>
        </row>
        <row r="243">
          <cell r="B243" t="str">
            <v/>
          </cell>
        </row>
        <row r="244">
          <cell r="B244" t="str">
            <v/>
          </cell>
        </row>
        <row r="245">
          <cell r="B245" t="str">
            <v/>
          </cell>
        </row>
        <row r="246">
          <cell r="B246" t="str">
            <v/>
          </cell>
        </row>
        <row r="247">
          <cell r="B247" t="str">
            <v/>
          </cell>
        </row>
        <row r="248">
          <cell r="B248" t="str">
            <v/>
          </cell>
        </row>
        <row r="249">
          <cell r="B249" t="str">
            <v/>
          </cell>
        </row>
        <row r="250">
          <cell r="B250" t="str">
            <v/>
          </cell>
        </row>
        <row r="251">
          <cell r="B251" t="str">
            <v/>
          </cell>
        </row>
        <row r="252">
          <cell r="B252" t="str">
            <v/>
          </cell>
        </row>
        <row r="253">
          <cell r="B253" t="str">
            <v/>
          </cell>
        </row>
        <row r="254">
          <cell r="B254" t="str">
            <v/>
          </cell>
        </row>
        <row r="255">
          <cell r="B255" t="str">
            <v/>
          </cell>
        </row>
        <row r="256">
          <cell r="B256" t="str">
            <v/>
          </cell>
        </row>
        <row r="257">
          <cell r="B257" t="str">
            <v/>
          </cell>
        </row>
        <row r="258">
          <cell r="B258" t="str">
            <v/>
          </cell>
        </row>
        <row r="259">
          <cell r="B259" t="str">
            <v/>
          </cell>
        </row>
        <row r="260">
          <cell r="B260" t="str">
            <v/>
          </cell>
        </row>
        <row r="261">
          <cell r="B261" t="str">
            <v/>
          </cell>
        </row>
        <row r="262">
          <cell r="B262" t="str">
            <v/>
          </cell>
        </row>
        <row r="263">
          <cell r="B263" t="str">
            <v/>
          </cell>
        </row>
        <row r="264">
          <cell r="B264" t="str">
            <v/>
          </cell>
        </row>
        <row r="265">
          <cell r="B265" t="str">
            <v/>
          </cell>
        </row>
        <row r="266">
          <cell r="B266" t="str">
            <v/>
          </cell>
        </row>
        <row r="267">
          <cell r="B267" t="str">
            <v/>
          </cell>
        </row>
        <row r="268">
          <cell r="B268" t="str">
            <v/>
          </cell>
        </row>
        <row r="269">
          <cell r="B269" t="str">
            <v/>
          </cell>
        </row>
        <row r="270">
          <cell r="B270" t="str">
            <v/>
          </cell>
        </row>
        <row r="271">
          <cell r="B271" t="str">
            <v/>
          </cell>
        </row>
        <row r="272">
          <cell r="B272" t="str">
            <v/>
          </cell>
        </row>
        <row r="273">
          <cell r="B273" t="str">
            <v/>
          </cell>
        </row>
        <row r="274">
          <cell r="B274" t="str">
            <v/>
          </cell>
        </row>
        <row r="275">
          <cell r="B275" t="str">
            <v/>
          </cell>
        </row>
        <row r="276">
          <cell r="B276" t="str">
            <v/>
          </cell>
        </row>
        <row r="277">
          <cell r="B277" t="str">
            <v/>
          </cell>
        </row>
        <row r="278">
          <cell r="B278" t="str">
            <v/>
          </cell>
        </row>
        <row r="279">
          <cell r="B279" t="str">
            <v/>
          </cell>
        </row>
        <row r="280">
          <cell r="B280" t="str">
            <v/>
          </cell>
        </row>
        <row r="281">
          <cell r="B281" t="str">
            <v/>
          </cell>
        </row>
        <row r="282">
          <cell r="B282" t="str">
            <v/>
          </cell>
        </row>
        <row r="283">
          <cell r="B283" t="str">
            <v/>
          </cell>
        </row>
        <row r="284">
          <cell r="B284" t="str">
            <v/>
          </cell>
        </row>
        <row r="285">
          <cell r="B285" t="str">
            <v/>
          </cell>
        </row>
        <row r="286">
          <cell r="B286" t="str">
            <v/>
          </cell>
        </row>
        <row r="287">
          <cell r="B287" t="str">
            <v/>
          </cell>
        </row>
        <row r="288">
          <cell r="B288" t="str">
            <v/>
          </cell>
        </row>
        <row r="289">
          <cell r="B289" t="str">
            <v/>
          </cell>
        </row>
        <row r="290">
          <cell r="B290" t="str">
            <v/>
          </cell>
        </row>
        <row r="291">
          <cell r="B291" t="str">
            <v/>
          </cell>
        </row>
        <row r="292">
          <cell r="B292" t="str">
            <v/>
          </cell>
        </row>
        <row r="293">
          <cell r="B293" t="str">
            <v/>
          </cell>
        </row>
        <row r="294">
          <cell r="B294" t="str">
            <v/>
          </cell>
        </row>
        <row r="295">
          <cell r="B295" t="str">
            <v/>
          </cell>
        </row>
        <row r="296">
          <cell r="B296" t="str">
            <v/>
          </cell>
        </row>
        <row r="297">
          <cell r="B297" t="str">
            <v/>
          </cell>
        </row>
        <row r="298">
          <cell r="B298" t="str">
            <v/>
          </cell>
        </row>
        <row r="299">
          <cell r="B299" t="str">
            <v/>
          </cell>
        </row>
        <row r="300">
          <cell r="B300" t="str">
            <v/>
          </cell>
        </row>
        <row r="301">
          <cell r="B301" t="str">
            <v/>
          </cell>
        </row>
        <row r="302">
          <cell r="B302" t="str">
            <v/>
          </cell>
        </row>
        <row r="303">
          <cell r="B303" t="str">
            <v/>
          </cell>
        </row>
        <row r="304">
          <cell r="B304" t="str">
            <v/>
          </cell>
        </row>
        <row r="305">
          <cell r="B305" t="str">
            <v/>
          </cell>
        </row>
        <row r="306">
          <cell r="B306" t="str">
            <v/>
          </cell>
        </row>
        <row r="307">
          <cell r="B307" t="str">
            <v/>
          </cell>
        </row>
        <row r="308">
          <cell r="B308" t="str">
            <v/>
          </cell>
        </row>
        <row r="309">
          <cell r="B309" t="str">
            <v/>
          </cell>
        </row>
        <row r="310">
          <cell r="B310" t="str">
            <v/>
          </cell>
        </row>
        <row r="311">
          <cell r="B311" t="str">
            <v/>
          </cell>
        </row>
        <row r="312">
          <cell r="B312" t="str">
            <v/>
          </cell>
        </row>
        <row r="313">
          <cell r="B313" t="str">
            <v/>
          </cell>
        </row>
        <row r="314">
          <cell r="B314" t="str">
            <v/>
          </cell>
        </row>
        <row r="315">
          <cell r="B315" t="str">
            <v/>
          </cell>
        </row>
        <row r="316">
          <cell r="B316" t="str">
            <v/>
          </cell>
        </row>
        <row r="317">
          <cell r="B317" t="str">
            <v/>
          </cell>
        </row>
        <row r="318">
          <cell r="B318" t="str">
            <v/>
          </cell>
        </row>
        <row r="319">
          <cell r="B319" t="str">
            <v/>
          </cell>
        </row>
        <row r="320">
          <cell r="B320" t="str">
            <v/>
          </cell>
        </row>
        <row r="321">
          <cell r="B321" t="str">
            <v/>
          </cell>
        </row>
        <row r="322">
          <cell r="B322" t="str">
            <v/>
          </cell>
        </row>
        <row r="323">
          <cell r="B323" t="str">
            <v/>
          </cell>
        </row>
        <row r="324">
          <cell r="B324" t="str">
            <v/>
          </cell>
        </row>
        <row r="325">
          <cell r="B325" t="str">
            <v/>
          </cell>
        </row>
        <row r="326">
          <cell r="B326" t="str">
            <v/>
          </cell>
        </row>
        <row r="327">
          <cell r="B327" t="str">
            <v/>
          </cell>
        </row>
        <row r="328">
          <cell r="B328" t="str">
            <v/>
          </cell>
        </row>
        <row r="329">
          <cell r="B329" t="str">
            <v/>
          </cell>
        </row>
        <row r="330">
          <cell r="B330" t="str">
            <v/>
          </cell>
        </row>
        <row r="331">
          <cell r="B331" t="str">
            <v/>
          </cell>
        </row>
        <row r="332">
          <cell r="B332" t="str">
            <v/>
          </cell>
        </row>
        <row r="333">
          <cell r="B333" t="str">
            <v/>
          </cell>
        </row>
        <row r="334">
          <cell r="B334" t="str">
            <v/>
          </cell>
        </row>
        <row r="335">
          <cell r="B335" t="str">
            <v/>
          </cell>
        </row>
        <row r="336">
          <cell r="B336" t="str">
            <v/>
          </cell>
        </row>
        <row r="337">
          <cell r="B337" t="str">
            <v/>
          </cell>
        </row>
        <row r="338">
          <cell r="B338" t="str">
            <v/>
          </cell>
        </row>
        <row r="339">
          <cell r="B339" t="str">
            <v/>
          </cell>
        </row>
        <row r="340">
          <cell r="B340" t="str">
            <v/>
          </cell>
        </row>
        <row r="341">
          <cell r="B341" t="str">
            <v/>
          </cell>
        </row>
        <row r="342">
          <cell r="B342" t="str">
            <v/>
          </cell>
        </row>
        <row r="343">
          <cell r="B343" t="str">
            <v/>
          </cell>
        </row>
        <row r="344">
          <cell r="B344" t="str">
            <v/>
          </cell>
        </row>
        <row r="345">
          <cell r="B345" t="str">
            <v/>
          </cell>
        </row>
        <row r="346">
          <cell r="B346" t="str">
            <v/>
          </cell>
        </row>
        <row r="347">
          <cell r="B347" t="str">
            <v/>
          </cell>
        </row>
        <row r="348">
          <cell r="B348" t="str">
            <v/>
          </cell>
        </row>
        <row r="349">
          <cell r="B349" t="str">
            <v/>
          </cell>
        </row>
        <row r="350">
          <cell r="B350" t="str">
            <v/>
          </cell>
        </row>
        <row r="351">
          <cell r="B351" t="str">
            <v/>
          </cell>
        </row>
        <row r="352">
          <cell r="B352" t="str">
            <v/>
          </cell>
        </row>
        <row r="353">
          <cell r="B353" t="str">
            <v/>
          </cell>
        </row>
        <row r="354">
          <cell r="B354" t="str">
            <v/>
          </cell>
        </row>
        <row r="355">
          <cell r="B355" t="str">
            <v/>
          </cell>
        </row>
        <row r="356">
          <cell r="B356" t="str">
            <v/>
          </cell>
        </row>
        <row r="357">
          <cell r="B357" t="str">
            <v/>
          </cell>
        </row>
        <row r="358">
          <cell r="B358" t="str">
            <v/>
          </cell>
        </row>
        <row r="359">
          <cell r="B359" t="str">
            <v/>
          </cell>
        </row>
        <row r="360">
          <cell r="B360" t="str">
            <v/>
          </cell>
        </row>
        <row r="361">
          <cell r="B361" t="str">
            <v/>
          </cell>
        </row>
        <row r="362">
          <cell r="B362" t="str">
            <v/>
          </cell>
        </row>
        <row r="363">
          <cell r="B363" t="str">
            <v/>
          </cell>
        </row>
        <row r="364">
          <cell r="B364" t="str">
            <v/>
          </cell>
        </row>
        <row r="365">
          <cell r="B365" t="str">
            <v/>
          </cell>
        </row>
        <row r="366">
          <cell r="B366" t="str">
            <v/>
          </cell>
        </row>
        <row r="367">
          <cell r="B367" t="str">
            <v/>
          </cell>
        </row>
        <row r="368">
          <cell r="B368" t="str">
            <v/>
          </cell>
        </row>
        <row r="369">
          <cell r="B369" t="str">
            <v/>
          </cell>
        </row>
        <row r="370">
          <cell r="B370" t="str">
            <v/>
          </cell>
        </row>
        <row r="371">
          <cell r="B371" t="str">
            <v/>
          </cell>
        </row>
        <row r="372">
          <cell r="B372" t="str">
            <v/>
          </cell>
        </row>
        <row r="373">
          <cell r="B373" t="str">
            <v/>
          </cell>
        </row>
        <row r="374">
          <cell r="B374" t="str">
            <v/>
          </cell>
        </row>
        <row r="375">
          <cell r="B375" t="str">
            <v/>
          </cell>
        </row>
        <row r="376">
          <cell r="B376" t="str">
            <v/>
          </cell>
        </row>
        <row r="377">
          <cell r="B377" t="str">
            <v/>
          </cell>
        </row>
        <row r="378">
          <cell r="B378" t="str">
            <v/>
          </cell>
        </row>
        <row r="379">
          <cell r="B379" t="str">
            <v/>
          </cell>
        </row>
        <row r="380">
          <cell r="B380" t="str">
            <v/>
          </cell>
        </row>
        <row r="381">
          <cell r="B381" t="str">
            <v/>
          </cell>
        </row>
        <row r="382">
          <cell r="B382" t="str">
            <v/>
          </cell>
        </row>
        <row r="383">
          <cell r="B383" t="str">
            <v/>
          </cell>
        </row>
        <row r="384">
          <cell r="B384" t="str">
            <v/>
          </cell>
        </row>
        <row r="385">
          <cell r="B385" t="str">
            <v/>
          </cell>
        </row>
        <row r="386">
          <cell r="B386" t="str">
            <v/>
          </cell>
        </row>
        <row r="387">
          <cell r="B387" t="str">
            <v/>
          </cell>
        </row>
        <row r="388">
          <cell r="B388" t="str">
            <v/>
          </cell>
        </row>
        <row r="389">
          <cell r="B389" t="str">
            <v/>
          </cell>
        </row>
        <row r="390">
          <cell r="B390" t="str">
            <v/>
          </cell>
        </row>
        <row r="391">
          <cell r="B391" t="str">
            <v/>
          </cell>
        </row>
        <row r="392">
          <cell r="B392" t="str">
            <v/>
          </cell>
        </row>
        <row r="393">
          <cell r="B393" t="str">
            <v/>
          </cell>
        </row>
        <row r="394">
          <cell r="B394" t="str">
            <v/>
          </cell>
        </row>
        <row r="395">
          <cell r="B395" t="str">
            <v/>
          </cell>
        </row>
        <row r="396">
          <cell r="B396" t="str">
            <v/>
          </cell>
        </row>
        <row r="397">
          <cell r="B397" t="str">
            <v/>
          </cell>
        </row>
        <row r="398">
          <cell r="B398" t="str">
            <v/>
          </cell>
        </row>
        <row r="399">
          <cell r="B399" t="str">
            <v/>
          </cell>
        </row>
        <row r="400">
          <cell r="B400" t="str">
            <v/>
          </cell>
        </row>
        <row r="401">
          <cell r="B401" t="str">
            <v/>
          </cell>
        </row>
        <row r="402">
          <cell r="B402" t="str">
            <v/>
          </cell>
        </row>
        <row r="403">
          <cell r="B403" t="str">
            <v/>
          </cell>
        </row>
        <row r="404">
          <cell r="B404" t="str">
            <v/>
          </cell>
        </row>
        <row r="405">
          <cell r="B405" t="str">
            <v/>
          </cell>
        </row>
        <row r="406">
          <cell r="B406" t="str">
            <v/>
          </cell>
        </row>
        <row r="407">
          <cell r="B407" t="str">
            <v/>
          </cell>
        </row>
        <row r="408">
          <cell r="B408" t="str">
            <v/>
          </cell>
        </row>
        <row r="409">
          <cell r="B409" t="str">
            <v/>
          </cell>
        </row>
        <row r="410">
          <cell r="B410" t="str">
            <v/>
          </cell>
        </row>
        <row r="411">
          <cell r="B411" t="str">
            <v/>
          </cell>
        </row>
        <row r="412">
          <cell r="B412" t="str">
            <v/>
          </cell>
        </row>
        <row r="413">
          <cell r="B413" t="str">
            <v/>
          </cell>
        </row>
        <row r="414">
          <cell r="B414" t="str">
            <v/>
          </cell>
        </row>
        <row r="415">
          <cell r="B415" t="str">
            <v/>
          </cell>
        </row>
        <row r="416">
          <cell r="B416" t="str">
            <v/>
          </cell>
        </row>
        <row r="417">
          <cell r="B417" t="str">
            <v/>
          </cell>
        </row>
        <row r="418">
          <cell r="B418" t="str">
            <v/>
          </cell>
        </row>
        <row r="419">
          <cell r="B419" t="str">
            <v/>
          </cell>
        </row>
        <row r="420">
          <cell r="B420" t="str">
            <v/>
          </cell>
        </row>
        <row r="421">
          <cell r="B421" t="str">
            <v/>
          </cell>
        </row>
        <row r="422">
          <cell r="B422" t="str">
            <v/>
          </cell>
        </row>
        <row r="423">
          <cell r="B423" t="str">
            <v/>
          </cell>
        </row>
        <row r="424">
          <cell r="B424" t="str">
            <v/>
          </cell>
        </row>
        <row r="425">
          <cell r="B425" t="str">
            <v/>
          </cell>
        </row>
        <row r="426">
          <cell r="B426" t="str">
            <v/>
          </cell>
        </row>
        <row r="427">
          <cell r="B427" t="str">
            <v/>
          </cell>
        </row>
        <row r="428">
          <cell r="B428" t="str">
            <v/>
          </cell>
        </row>
        <row r="429">
          <cell r="B429" t="str">
            <v/>
          </cell>
        </row>
        <row r="430">
          <cell r="B430" t="str">
            <v/>
          </cell>
        </row>
        <row r="431">
          <cell r="B431" t="str">
            <v/>
          </cell>
        </row>
        <row r="432">
          <cell r="B432" t="str">
            <v/>
          </cell>
        </row>
        <row r="433">
          <cell r="B433" t="str">
            <v/>
          </cell>
        </row>
        <row r="434">
          <cell r="B434" t="str">
            <v/>
          </cell>
        </row>
        <row r="435">
          <cell r="B435" t="str">
            <v/>
          </cell>
        </row>
        <row r="436">
          <cell r="B436" t="str">
            <v/>
          </cell>
        </row>
        <row r="437">
          <cell r="B437" t="str">
            <v/>
          </cell>
        </row>
        <row r="438">
          <cell r="B438" t="str">
            <v/>
          </cell>
        </row>
        <row r="439">
          <cell r="B439" t="str">
            <v/>
          </cell>
        </row>
        <row r="440">
          <cell r="B440" t="str">
            <v/>
          </cell>
        </row>
        <row r="441">
          <cell r="B441" t="str">
            <v/>
          </cell>
        </row>
        <row r="442">
          <cell r="B442" t="str">
            <v/>
          </cell>
        </row>
        <row r="443">
          <cell r="B443" t="str">
            <v/>
          </cell>
        </row>
        <row r="444">
          <cell r="B444" t="str">
            <v/>
          </cell>
        </row>
        <row r="445">
          <cell r="B445" t="str">
            <v/>
          </cell>
        </row>
        <row r="446">
          <cell r="B446" t="str">
            <v/>
          </cell>
        </row>
        <row r="447">
          <cell r="B447" t="str">
            <v/>
          </cell>
        </row>
        <row r="448">
          <cell r="B448" t="str">
            <v/>
          </cell>
        </row>
        <row r="449">
          <cell r="B449" t="str">
            <v/>
          </cell>
        </row>
        <row r="450">
          <cell r="B450" t="str">
            <v/>
          </cell>
        </row>
        <row r="451">
          <cell r="B451" t="str">
            <v/>
          </cell>
        </row>
        <row r="452">
          <cell r="B452" t="str">
            <v/>
          </cell>
        </row>
        <row r="453">
          <cell r="B453" t="str">
            <v/>
          </cell>
        </row>
        <row r="454">
          <cell r="B454" t="str">
            <v/>
          </cell>
        </row>
        <row r="455">
          <cell r="B455" t="str">
            <v/>
          </cell>
        </row>
        <row r="456">
          <cell r="B456" t="str">
            <v/>
          </cell>
        </row>
        <row r="457">
          <cell r="B457" t="str">
            <v/>
          </cell>
        </row>
        <row r="458">
          <cell r="B458" t="str">
            <v/>
          </cell>
        </row>
        <row r="459">
          <cell r="B459" t="str">
            <v/>
          </cell>
        </row>
        <row r="460">
          <cell r="B460" t="str">
            <v/>
          </cell>
        </row>
        <row r="461">
          <cell r="B461" t="str">
            <v/>
          </cell>
        </row>
        <row r="462">
          <cell r="B462" t="str">
            <v/>
          </cell>
        </row>
        <row r="463">
          <cell r="B463" t="str">
            <v/>
          </cell>
        </row>
        <row r="464">
          <cell r="B464" t="str">
            <v/>
          </cell>
        </row>
        <row r="465">
          <cell r="B465" t="str">
            <v/>
          </cell>
        </row>
        <row r="466">
          <cell r="B466" t="str">
            <v/>
          </cell>
        </row>
        <row r="467">
          <cell r="B467" t="str">
            <v/>
          </cell>
        </row>
        <row r="468">
          <cell r="B468" t="str">
            <v/>
          </cell>
        </row>
        <row r="469">
          <cell r="B469" t="str">
            <v/>
          </cell>
        </row>
        <row r="470">
          <cell r="B470" t="str">
            <v/>
          </cell>
        </row>
        <row r="471">
          <cell r="B471" t="str">
            <v/>
          </cell>
        </row>
        <row r="472">
          <cell r="B472" t="str">
            <v/>
          </cell>
        </row>
        <row r="473">
          <cell r="B473" t="str">
            <v/>
          </cell>
        </row>
        <row r="474">
          <cell r="B474" t="str">
            <v/>
          </cell>
        </row>
        <row r="475">
          <cell r="B475" t="str">
            <v/>
          </cell>
        </row>
        <row r="476">
          <cell r="B476" t="str">
            <v/>
          </cell>
        </row>
        <row r="477">
          <cell r="B477" t="str">
            <v/>
          </cell>
        </row>
        <row r="478">
          <cell r="B478" t="str">
            <v/>
          </cell>
        </row>
        <row r="479">
          <cell r="B479" t="str">
            <v/>
          </cell>
        </row>
        <row r="480">
          <cell r="B480" t="str">
            <v/>
          </cell>
        </row>
        <row r="481">
          <cell r="B481" t="str">
            <v/>
          </cell>
        </row>
        <row r="482">
          <cell r="B482" t="str">
            <v/>
          </cell>
        </row>
        <row r="483">
          <cell r="B483" t="str">
            <v/>
          </cell>
        </row>
        <row r="484">
          <cell r="B484" t="str">
            <v/>
          </cell>
        </row>
        <row r="485">
          <cell r="B485" t="str">
            <v/>
          </cell>
        </row>
        <row r="486">
          <cell r="B486" t="str">
            <v/>
          </cell>
        </row>
        <row r="487">
          <cell r="B487" t="str">
            <v/>
          </cell>
        </row>
        <row r="488">
          <cell r="B488" t="str">
            <v/>
          </cell>
        </row>
        <row r="489">
          <cell r="B489" t="str">
            <v/>
          </cell>
        </row>
        <row r="490">
          <cell r="B490" t="str">
            <v/>
          </cell>
        </row>
        <row r="491">
          <cell r="B491" t="str">
            <v/>
          </cell>
        </row>
        <row r="492">
          <cell r="B492" t="str">
            <v/>
          </cell>
        </row>
        <row r="493">
          <cell r="B493" t="str">
            <v/>
          </cell>
        </row>
        <row r="494">
          <cell r="B494" t="str">
            <v/>
          </cell>
        </row>
        <row r="495">
          <cell r="B495" t="str">
            <v/>
          </cell>
        </row>
        <row r="496">
          <cell r="B496" t="str">
            <v/>
          </cell>
        </row>
        <row r="497">
          <cell r="B497" t="str">
            <v/>
          </cell>
        </row>
        <row r="498">
          <cell r="B498" t="str">
            <v/>
          </cell>
        </row>
        <row r="499">
          <cell r="B499" t="str">
            <v/>
          </cell>
        </row>
        <row r="500">
          <cell r="B500" t="str">
            <v/>
          </cell>
        </row>
        <row r="501">
          <cell r="B501" t="str">
            <v/>
          </cell>
        </row>
        <row r="502">
          <cell r="B502" t="str">
            <v/>
          </cell>
        </row>
        <row r="503">
          <cell r="B503" t="str">
            <v/>
          </cell>
        </row>
        <row r="504">
          <cell r="B504" t="str">
            <v/>
          </cell>
        </row>
        <row r="505">
          <cell r="B505" t="str">
            <v/>
          </cell>
        </row>
        <row r="506">
          <cell r="B506" t="str">
            <v/>
          </cell>
        </row>
        <row r="507">
          <cell r="B507" t="str">
            <v/>
          </cell>
        </row>
        <row r="508">
          <cell r="B508" t="str">
            <v/>
          </cell>
        </row>
        <row r="509">
          <cell r="B509" t="str">
            <v/>
          </cell>
        </row>
        <row r="510">
          <cell r="B510" t="str">
            <v/>
          </cell>
        </row>
        <row r="511">
          <cell r="B511" t="str">
            <v/>
          </cell>
        </row>
        <row r="512">
          <cell r="B512" t="str">
            <v/>
          </cell>
        </row>
        <row r="513">
          <cell r="B513" t="str">
            <v/>
          </cell>
        </row>
        <row r="514">
          <cell r="B514" t="str">
            <v/>
          </cell>
        </row>
        <row r="515">
          <cell r="B515" t="str">
            <v/>
          </cell>
        </row>
        <row r="516">
          <cell r="B516" t="str">
            <v/>
          </cell>
        </row>
        <row r="517">
          <cell r="B517" t="str">
            <v/>
          </cell>
        </row>
        <row r="518">
          <cell r="B518" t="str">
            <v/>
          </cell>
        </row>
        <row r="519">
          <cell r="B519" t="str">
            <v/>
          </cell>
        </row>
        <row r="520">
          <cell r="B520" t="str">
            <v/>
          </cell>
        </row>
        <row r="521">
          <cell r="B521" t="str">
            <v/>
          </cell>
        </row>
        <row r="522">
          <cell r="B522" t="str">
            <v/>
          </cell>
        </row>
        <row r="523">
          <cell r="B523" t="str">
            <v/>
          </cell>
        </row>
        <row r="524">
          <cell r="B524" t="str">
            <v/>
          </cell>
        </row>
        <row r="525">
          <cell r="B525" t="str">
            <v/>
          </cell>
        </row>
        <row r="526">
          <cell r="B526" t="str">
            <v/>
          </cell>
        </row>
        <row r="527">
          <cell r="B527" t="str">
            <v/>
          </cell>
        </row>
        <row r="528">
          <cell r="B528" t="str">
            <v/>
          </cell>
        </row>
        <row r="529">
          <cell r="B529" t="str">
            <v/>
          </cell>
        </row>
        <row r="530">
          <cell r="B530" t="str">
            <v/>
          </cell>
        </row>
        <row r="531">
          <cell r="B531" t="str">
            <v/>
          </cell>
        </row>
        <row r="532">
          <cell r="B532" t="str">
            <v/>
          </cell>
        </row>
        <row r="533">
          <cell r="B533" t="str">
            <v/>
          </cell>
        </row>
        <row r="534">
          <cell r="B534" t="str">
            <v/>
          </cell>
        </row>
        <row r="535">
          <cell r="B535" t="str">
            <v/>
          </cell>
        </row>
        <row r="536">
          <cell r="B536" t="str">
            <v/>
          </cell>
        </row>
        <row r="537">
          <cell r="B537" t="str">
            <v/>
          </cell>
        </row>
        <row r="538">
          <cell r="B538" t="str">
            <v/>
          </cell>
        </row>
        <row r="539">
          <cell r="B539" t="str">
            <v/>
          </cell>
        </row>
        <row r="540">
          <cell r="B540" t="str">
            <v/>
          </cell>
        </row>
        <row r="541">
          <cell r="B541" t="str">
            <v/>
          </cell>
        </row>
        <row r="542">
          <cell r="B542" t="str">
            <v/>
          </cell>
        </row>
        <row r="543">
          <cell r="B543" t="str">
            <v/>
          </cell>
        </row>
        <row r="544">
          <cell r="B544" t="str">
            <v/>
          </cell>
        </row>
        <row r="545">
          <cell r="B545" t="str">
            <v/>
          </cell>
        </row>
        <row r="546">
          <cell r="B546" t="str">
            <v/>
          </cell>
        </row>
        <row r="547">
          <cell r="B547" t="str">
            <v/>
          </cell>
        </row>
        <row r="548">
          <cell r="B548" t="str">
            <v/>
          </cell>
        </row>
        <row r="549">
          <cell r="B549" t="str">
            <v/>
          </cell>
        </row>
        <row r="550">
          <cell r="B550" t="str">
            <v/>
          </cell>
        </row>
        <row r="551">
          <cell r="B551" t="str">
            <v/>
          </cell>
        </row>
        <row r="552">
          <cell r="B552" t="str">
            <v/>
          </cell>
        </row>
        <row r="553">
          <cell r="B553" t="str">
            <v/>
          </cell>
        </row>
        <row r="554">
          <cell r="B554" t="str">
            <v/>
          </cell>
        </row>
        <row r="555">
          <cell r="B555" t="str">
            <v/>
          </cell>
        </row>
        <row r="556">
          <cell r="B556" t="str">
            <v/>
          </cell>
        </row>
        <row r="557">
          <cell r="B557" t="str">
            <v/>
          </cell>
        </row>
        <row r="558">
          <cell r="B558" t="str">
            <v/>
          </cell>
        </row>
        <row r="559">
          <cell r="B559" t="str">
            <v/>
          </cell>
        </row>
        <row r="560">
          <cell r="B560" t="str">
            <v/>
          </cell>
        </row>
        <row r="561">
          <cell r="B561" t="str">
            <v/>
          </cell>
        </row>
        <row r="562">
          <cell r="B562" t="str">
            <v/>
          </cell>
        </row>
        <row r="563">
          <cell r="B563" t="str">
            <v/>
          </cell>
        </row>
        <row r="564">
          <cell r="B564" t="str">
            <v/>
          </cell>
        </row>
        <row r="565">
          <cell r="B565" t="str">
            <v/>
          </cell>
        </row>
        <row r="566">
          <cell r="B566" t="str">
            <v/>
          </cell>
        </row>
        <row r="567">
          <cell r="B567" t="str">
            <v/>
          </cell>
        </row>
        <row r="568">
          <cell r="B568" t="str">
            <v/>
          </cell>
        </row>
        <row r="569">
          <cell r="B569" t="str">
            <v/>
          </cell>
        </row>
        <row r="570">
          <cell r="B570" t="str">
            <v/>
          </cell>
        </row>
        <row r="571">
          <cell r="B571" t="str">
            <v/>
          </cell>
        </row>
        <row r="572">
          <cell r="B572" t="str">
            <v/>
          </cell>
        </row>
        <row r="573">
          <cell r="B573" t="str">
            <v/>
          </cell>
        </row>
        <row r="574">
          <cell r="B574" t="str">
            <v/>
          </cell>
        </row>
        <row r="575">
          <cell r="B575" t="str">
            <v/>
          </cell>
        </row>
        <row r="576">
          <cell r="B576" t="str">
            <v/>
          </cell>
        </row>
        <row r="577">
          <cell r="B577" t="str">
            <v/>
          </cell>
        </row>
        <row r="578">
          <cell r="B578" t="str">
            <v/>
          </cell>
        </row>
        <row r="579">
          <cell r="B579" t="str">
            <v/>
          </cell>
        </row>
        <row r="580">
          <cell r="B580" t="str">
            <v/>
          </cell>
        </row>
        <row r="581">
          <cell r="B581" t="str">
            <v/>
          </cell>
        </row>
        <row r="582">
          <cell r="B582" t="str">
            <v/>
          </cell>
        </row>
        <row r="583">
          <cell r="B583" t="str">
            <v/>
          </cell>
        </row>
        <row r="584">
          <cell r="B584" t="str">
            <v/>
          </cell>
        </row>
        <row r="585">
          <cell r="B585" t="str">
            <v/>
          </cell>
        </row>
        <row r="586">
          <cell r="B586" t="str">
            <v/>
          </cell>
        </row>
        <row r="587">
          <cell r="B587" t="str">
            <v/>
          </cell>
        </row>
        <row r="588">
          <cell r="B588" t="str">
            <v/>
          </cell>
        </row>
        <row r="589">
          <cell r="B589" t="str">
            <v/>
          </cell>
        </row>
        <row r="590">
          <cell r="B590" t="str">
            <v/>
          </cell>
        </row>
        <row r="591">
          <cell r="B591" t="str">
            <v/>
          </cell>
        </row>
        <row r="592">
          <cell r="B592" t="str">
            <v/>
          </cell>
        </row>
        <row r="593">
          <cell r="B593" t="str">
            <v/>
          </cell>
        </row>
        <row r="594">
          <cell r="B594" t="str">
            <v/>
          </cell>
        </row>
        <row r="595">
          <cell r="B595" t="str">
            <v/>
          </cell>
        </row>
        <row r="596">
          <cell r="B596" t="str">
            <v/>
          </cell>
        </row>
        <row r="597">
          <cell r="B597" t="str">
            <v/>
          </cell>
        </row>
        <row r="598">
          <cell r="B598" t="str">
            <v/>
          </cell>
        </row>
        <row r="599">
          <cell r="B599" t="str">
            <v/>
          </cell>
        </row>
        <row r="600">
          <cell r="B600" t="str">
            <v/>
          </cell>
        </row>
        <row r="601">
          <cell r="B601" t="str">
            <v/>
          </cell>
        </row>
        <row r="602">
          <cell r="B602" t="str">
            <v/>
          </cell>
        </row>
        <row r="603">
          <cell r="B603" t="str">
            <v/>
          </cell>
        </row>
        <row r="604">
          <cell r="B604" t="str">
            <v/>
          </cell>
        </row>
        <row r="605">
          <cell r="B605" t="str">
            <v/>
          </cell>
        </row>
        <row r="606">
          <cell r="B606" t="str">
            <v/>
          </cell>
        </row>
        <row r="607">
          <cell r="B607" t="str">
            <v/>
          </cell>
        </row>
        <row r="608">
          <cell r="B608" t="str">
            <v/>
          </cell>
        </row>
        <row r="609">
          <cell r="B609" t="str">
            <v/>
          </cell>
        </row>
        <row r="610">
          <cell r="B610" t="str">
            <v/>
          </cell>
        </row>
        <row r="611">
          <cell r="B611" t="str">
            <v/>
          </cell>
        </row>
        <row r="612">
          <cell r="B612" t="str">
            <v/>
          </cell>
        </row>
        <row r="613">
          <cell r="B613" t="str">
            <v/>
          </cell>
        </row>
        <row r="614">
          <cell r="B614" t="str">
            <v/>
          </cell>
        </row>
        <row r="615">
          <cell r="B615" t="str">
            <v/>
          </cell>
        </row>
        <row r="616">
          <cell r="B616" t="str">
            <v/>
          </cell>
        </row>
        <row r="617">
          <cell r="B617" t="str">
            <v/>
          </cell>
        </row>
        <row r="618">
          <cell r="B618" t="str">
            <v/>
          </cell>
        </row>
        <row r="619">
          <cell r="B619" t="str">
            <v/>
          </cell>
        </row>
        <row r="620">
          <cell r="B620" t="str">
            <v/>
          </cell>
        </row>
        <row r="621">
          <cell r="B621" t="str">
            <v/>
          </cell>
        </row>
        <row r="622">
          <cell r="B622" t="str">
            <v/>
          </cell>
        </row>
        <row r="623">
          <cell r="B623" t="str">
            <v/>
          </cell>
        </row>
        <row r="624">
          <cell r="B624" t="str">
            <v/>
          </cell>
        </row>
        <row r="625">
          <cell r="B625" t="str">
            <v/>
          </cell>
        </row>
        <row r="626">
          <cell r="B626" t="str">
            <v/>
          </cell>
        </row>
        <row r="627">
          <cell r="B627" t="str">
            <v/>
          </cell>
        </row>
        <row r="628">
          <cell r="B628" t="str">
            <v/>
          </cell>
        </row>
        <row r="629">
          <cell r="B629" t="str">
            <v/>
          </cell>
        </row>
        <row r="630">
          <cell r="B630" t="str">
            <v/>
          </cell>
        </row>
        <row r="631">
          <cell r="B631" t="str">
            <v/>
          </cell>
        </row>
        <row r="632">
          <cell r="B632" t="str">
            <v/>
          </cell>
        </row>
        <row r="633">
          <cell r="B633" t="str">
            <v/>
          </cell>
        </row>
        <row r="634">
          <cell r="B634" t="str">
            <v/>
          </cell>
        </row>
        <row r="635">
          <cell r="B635" t="str">
            <v/>
          </cell>
        </row>
        <row r="636">
          <cell r="B636" t="str">
            <v/>
          </cell>
        </row>
        <row r="637">
          <cell r="B637" t="str">
            <v/>
          </cell>
        </row>
        <row r="638">
          <cell r="B638" t="str">
            <v/>
          </cell>
        </row>
        <row r="639">
          <cell r="B639" t="str">
            <v/>
          </cell>
        </row>
        <row r="640">
          <cell r="B640" t="str">
            <v/>
          </cell>
        </row>
        <row r="641">
          <cell r="B641" t="str">
            <v/>
          </cell>
        </row>
        <row r="642">
          <cell r="B642" t="str">
            <v/>
          </cell>
        </row>
        <row r="643">
          <cell r="B643" t="str">
            <v/>
          </cell>
        </row>
        <row r="644">
          <cell r="B644" t="str">
            <v/>
          </cell>
        </row>
        <row r="645">
          <cell r="B645" t="str">
            <v/>
          </cell>
        </row>
        <row r="646">
          <cell r="B646" t="str">
            <v/>
          </cell>
        </row>
        <row r="647">
          <cell r="B647" t="str">
            <v/>
          </cell>
        </row>
        <row r="648">
          <cell r="B648" t="str">
            <v/>
          </cell>
        </row>
        <row r="649">
          <cell r="B649" t="str">
            <v/>
          </cell>
        </row>
        <row r="650">
          <cell r="B650" t="str">
            <v/>
          </cell>
        </row>
        <row r="651">
          <cell r="B651" t="str">
            <v/>
          </cell>
        </row>
        <row r="652">
          <cell r="B652" t="str">
            <v/>
          </cell>
        </row>
        <row r="653">
          <cell r="B653" t="str">
            <v/>
          </cell>
        </row>
        <row r="654">
          <cell r="B654" t="str">
            <v/>
          </cell>
        </row>
        <row r="655">
          <cell r="B655" t="str">
            <v/>
          </cell>
        </row>
        <row r="656">
          <cell r="B656" t="str">
            <v/>
          </cell>
        </row>
        <row r="657">
          <cell r="B657" t="str">
            <v/>
          </cell>
        </row>
        <row r="658">
          <cell r="B658" t="str">
            <v/>
          </cell>
        </row>
        <row r="659">
          <cell r="B659" t="str">
            <v/>
          </cell>
        </row>
        <row r="660">
          <cell r="B660" t="str">
            <v/>
          </cell>
        </row>
        <row r="661">
          <cell r="B661" t="str">
            <v/>
          </cell>
        </row>
        <row r="662">
          <cell r="B662" t="str">
            <v/>
          </cell>
        </row>
        <row r="663">
          <cell r="B663" t="str">
            <v/>
          </cell>
        </row>
        <row r="664">
          <cell r="B664" t="str">
            <v/>
          </cell>
        </row>
        <row r="665">
          <cell r="B665" t="str">
            <v/>
          </cell>
        </row>
        <row r="666">
          <cell r="B666" t="str">
            <v/>
          </cell>
        </row>
        <row r="667">
          <cell r="B667" t="str">
            <v/>
          </cell>
        </row>
        <row r="668">
          <cell r="B668" t="str">
            <v/>
          </cell>
        </row>
        <row r="669">
          <cell r="B669" t="str">
            <v/>
          </cell>
        </row>
        <row r="670">
          <cell r="B670" t="str">
            <v/>
          </cell>
        </row>
        <row r="671">
          <cell r="B671" t="str">
            <v/>
          </cell>
        </row>
        <row r="672">
          <cell r="B672" t="str">
            <v/>
          </cell>
        </row>
        <row r="673">
          <cell r="B673" t="str">
            <v/>
          </cell>
        </row>
        <row r="674">
          <cell r="B674" t="str">
            <v/>
          </cell>
        </row>
        <row r="675">
          <cell r="B675" t="str">
            <v/>
          </cell>
        </row>
        <row r="676">
          <cell r="B676" t="str">
            <v/>
          </cell>
        </row>
        <row r="677">
          <cell r="B677" t="str">
            <v/>
          </cell>
        </row>
        <row r="678">
          <cell r="B678" t="str">
            <v/>
          </cell>
        </row>
        <row r="679">
          <cell r="B679" t="str">
            <v/>
          </cell>
        </row>
        <row r="680">
          <cell r="B680" t="str">
            <v/>
          </cell>
        </row>
        <row r="681">
          <cell r="B681" t="str">
            <v/>
          </cell>
        </row>
        <row r="682">
          <cell r="B682" t="str">
            <v/>
          </cell>
        </row>
        <row r="683">
          <cell r="B683" t="str">
            <v/>
          </cell>
        </row>
        <row r="684">
          <cell r="B684" t="str">
            <v/>
          </cell>
        </row>
        <row r="685">
          <cell r="B685" t="str">
            <v/>
          </cell>
        </row>
        <row r="686">
          <cell r="B686" t="str">
            <v/>
          </cell>
        </row>
        <row r="687">
          <cell r="B687" t="str">
            <v/>
          </cell>
        </row>
        <row r="688">
          <cell r="B688" t="str">
            <v/>
          </cell>
        </row>
        <row r="689">
          <cell r="B689" t="str">
            <v/>
          </cell>
        </row>
        <row r="690">
          <cell r="B690" t="str">
            <v/>
          </cell>
        </row>
        <row r="691">
          <cell r="B691" t="str">
            <v/>
          </cell>
        </row>
        <row r="692">
          <cell r="B692" t="str">
            <v/>
          </cell>
        </row>
        <row r="693">
          <cell r="B693" t="str">
            <v/>
          </cell>
        </row>
        <row r="694">
          <cell r="B694" t="str">
            <v/>
          </cell>
        </row>
        <row r="695">
          <cell r="B695" t="str">
            <v/>
          </cell>
        </row>
        <row r="696">
          <cell r="B696" t="str">
            <v/>
          </cell>
        </row>
        <row r="697">
          <cell r="B697" t="str">
            <v/>
          </cell>
        </row>
        <row r="698">
          <cell r="B698" t="str">
            <v/>
          </cell>
        </row>
        <row r="699">
          <cell r="B699" t="str">
            <v/>
          </cell>
        </row>
        <row r="700">
          <cell r="B700" t="str">
            <v/>
          </cell>
        </row>
        <row r="701">
          <cell r="B701" t="str">
            <v/>
          </cell>
        </row>
        <row r="702">
          <cell r="B702" t="str">
            <v/>
          </cell>
        </row>
        <row r="703">
          <cell r="B703" t="str">
            <v/>
          </cell>
        </row>
        <row r="704">
          <cell r="B704" t="str">
            <v/>
          </cell>
        </row>
        <row r="705">
          <cell r="B705" t="str">
            <v/>
          </cell>
        </row>
        <row r="706">
          <cell r="B706" t="str">
            <v/>
          </cell>
        </row>
        <row r="707">
          <cell r="B707" t="str">
            <v/>
          </cell>
        </row>
        <row r="708">
          <cell r="B708" t="str">
            <v/>
          </cell>
        </row>
        <row r="709">
          <cell r="B709" t="str">
            <v/>
          </cell>
        </row>
        <row r="710">
          <cell r="B710" t="str">
            <v/>
          </cell>
        </row>
        <row r="711">
          <cell r="B711" t="str">
            <v/>
          </cell>
        </row>
        <row r="712">
          <cell r="B712" t="str">
            <v/>
          </cell>
        </row>
        <row r="713">
          <cell r="B713" t="str">
            <v/>
          </cell>
        </row>
        <row r="714">
          <cell r="B714" t="str">
            <v/>
          </cell>
        </row>
        <row r="715">
          <cell r="B715" t="str">
            <v/>
          </cell>
        </row>
        <row r="716">
          <cell r="B716" t="str">
            <v/>
          </cell>
        </row>
        <row r="717">
          <cell r="B717" t="str">
            <v/>
          </cell>
        </row>
        <row r="718">
          <cell r="B718" t="str">
            <v/>
          </cell>
        </row>
        <row r="719">
          <cell r="B719" t="str">
            <v/>
          </cell>
        </row>
        <row r="720">
          <cell r="B720" t="str">
            <v/>
          </cell>
        </row>
        <row r="721">
          <cell r="B721" t="str">
            <v/>
          </cell>
        </row>
        <row r="722">
          <cell r="B722" t="str">
            <v/>
          </cell>
        </row>
        <row r="723">
          <cell r="B723" t="str">
            <v/>
          </cell>
        </row>
        <row r="724">
          <cell r="B724" t="str">
            <v/>
          </cell>
        </row>
        <row r="725">
          <cell r="B725" t="str">
            <v/>
          </cell>
        </row>
        <row r="726">
          <cell r="B726" t="str">
            <v/>
          </cell>
        </row>
        <row r="727">
          <cell r="B727" t="str">
            <v/>
          </cell>
        </row>
        <row r="728">
          <cell r="B728" t="str">
            <v/>
          </cell>
        </row>
        <row r="729">
          <cell r="B729" t="str">
            <v/>
          </cell>
        </row>
        <row r="730">
          <cell r="B730" t="str">
            <v/>
          </cell>
        </row>
        <row r="731">
          <cell r="B731" t="str">
            <v/>
          </cell>
        </row>
        <row r="732">
          <cell r="B732" t="str">
            <v/>
          </cell>
        </row>
        <row r="733">
          <cell r="B733" t="str">
            <v/>
          </cell>
        </row>
        <row r="734">
          <cell r="B734" t="str">
            <v/>
          </cell>
        </row>
        <row r="735">
          <cell r="B735" t="str">
            <v/>
          </cell>
        </row>
        <row r="736">
          <cell r="B736" t="str">
            <v/>
          </cell>
        </row>
        <row r="737">
          <cell r="B737" t="str">
            <v/>
          </cell>
        </row>
        <row r="738">
          <cell r="B738" t="str">
            <v/>
          </cell>
        </row>
        <row r="739">
          <cell r="B739" t="str">
            <v/>
          </cell>
        </row>
        <row r="740">
          <cell r="B740" t="str">
            <v/>
          </cell>
        </row>
        <row r="741">
          <cell r="B741" t="str">
            <v/>
          </cell>
        </row>
        <row r="742">
          <cell r="B742" t="str">
            <v/>
          </cell>
        </row>
        <row r="743">
          <cell r="B743" t="str">
            <v/>
          </cell>
        </row>
        <row r="744">
          <cell r="B744" t="str">
            <v/>
          </cell>
        </row>
        <row r="745">
          <cell r="B745" t="str">
            <v/>
          </cell>
        </row>
        <row r="746">
          <cell r="B746" t="str">
            <v/>
          </cell>
        </row>
        <row r="747">
          <cell r="B747" t="str">
            <v/>
          </cell>
        </row>
        <row r="748">
          <cell r="B748" t="str">
            <v/>
          </cell>
        </row>
        <row r="749">
          <cell r="B749" t="str">
            <v/>
          </cell>
        </row>
        <row r="750">
          <cell r="B750" t="str">
            <v/>
          </cell>
        </row>
        <row r="751">
          <cell r="B751" t="str">
            <v/>
          </cell>
        </row>
        <row r="752">
          <cell r="B752" t="str">
            <v/>
          </cell>
        </row>
        <row r="753">
          <cell r="B753" t="str">
            <v/>
          </cell>
        </row>
        <row r="754">
          <cell r="B754" t="str">
            <v/>
          </cell>
        </row>
        <row r="755">
          <cell r="B755" t="str">
            <v/>
          </cell>
        </row>
        <row r="756">
          <cell r="B756" t="str">
            <v/>
          </cell>
        </row>
        <row r="757">
          <cell r="B757" t="str">
            <v/>
          </cell>
        </row>
        <row r="758">
          <cell r="B758" t="str">
            <v/>
          </cell>
        </row>
        <row r="759">
          <cell r="B759" t="str">
            <v/>
          </cell>
        </row>
        <row r="760">
          <cell r="B760" t="str">
            <v/>
          </cell>
        </row>
        <row r="761">
          <cell r="B761" t="str">
            <v/>
          </cell>
        </row>
        <row r="762">
          <cell r="B762" t="str">
            <v/>
          </cell>
        </row>
        <row r="763">
          <cell r="B763" t="str">
            <v/>
          </cell>
        </row>
        <row r="764">
          <cell r="B764" t="str">
            <v/>
          </cell>
        </row>
        <row r="765">
          <cell r="B765" t="str">
            <v/>
          </cell>
        </row>
        <row r="766">
          <cell r="B766" t="str">
            <v/>
          </cell>
        </row>
        <row r="767">
          <cell r="B767" t="str">
            <v/>
          </cell>
        </row>
        <row r="768">
          <cell r="B768" t="str">
            <v/>
          </cell>
        </row>
        <row r="769">
          <cell r="B769" t="str">
            <v/>
          </cell>
        </row>
        <row r="770">
          <cell r="B770" t="str">
            <v/>
          </cell>
        </row>
        <row r="771">
          <cell r="B771" t="str">
            <v/>
          </cell>
        </row>
        <row r="772">
          <cell r="B772" t="str">
            <v/>
          </cell>
        </row>
        <row r="773">
          <cell r="B773" t="str">
            <v/>
          </cell>
        </row>
        <row r="774">
          <cell r="B774" t="str">
            <v/>
          </cell>
        </row>
        <row r="775">
          <cell r="B775" t="str">
            <v/>
          </cell>
        </row>
        <row r="776">
          <cell r="B776" t="str">
            <v/>
          </cell>
        </row>
        <row r="777">
          <cell r="B777" t="str">
            <v/>
          </cell>
        </row>
        <row r="778">
          <cell r="B778" t="str">
            <v/>
          </cell>
        </row>
        <row r="779">
          <cell r="B779" t="str">
            <v/>
          </cell>
        </row>
        <row r="780">
          <cell r="B780" t="str">
            <v/>
          </cell>
        </row>
        <row r="781">
          <cell r="B781" t="str">
            <v/>
          </cell>
        </row>
        <row r="782">
          <cell r="B782" t="str">
            <v/>
          </cell>
        </row>
        <row r="783">
          <cell r="B783" t="str">
            <v/>
          </cell>
        </row>
        <row r="784">
          <cell r="B784" t="str">
            <v/>
          </cell>
        </row>
        <row r="785">
          <cell r="B785" t="str">
            <v/>
          </cell>
        </row>
        <row r="786">
          <cell r="B786" t="str">
            <v/>
          </cell>
        </row>
        <row r="787">
          <cell r="B787" t="str">
            <v/>
          </cell>
        </row>
        <row r="788">
          <cell r="B788" t="str">
            <v/>
          </cell>
        </row>
        <row r="789">
          <cell r="B789" t="str">
            <v/>
          </cell>
        </row>
        <row r="790">
          <cell r="B790" t="str">
            <v/>
          </cell>
        </row>
        <row r="791">
          <cell r="B791" t="str">
            <v/>
          </cell>
        </row>
        <row r="792">
          <cell r="B792" t="str">
            <v/>
          </cell>
        </row>
        <row r="793">
          <cell r="B793" t="str">
            <v/>
          </cell>
        </row>
        <row r="794">
          <cell r="B794" t="str">
            <v/>
          </cell>
        </row>
        <row r="795">
          <cell r="B795" t="str">
            <v/>
          </cell>
        </row>
        <row r="796">
          <cell r="B796" t="str">
            <v/>
          </cell>
        </row>
        <row r="797">
          <cell r="B797" t="str">
            <v/>
          </cell>
        </row>
        <row r="798">
          <cell r="B798" t="str">
            <v/>
          </cell>
        </row>
        <row r="799">
          <cell r="B799" t="str">
            <v/>
          </cell>
        </row>
        <row r="800">
          <cell r="B800" t="str">
            <v/>
          </cell>
        </row>
        <row r="801">
          <cell r="B801" t="str">
            <v/>
          </cell>
        </row>
        <row r="802">
          <cell r="B802" t="str">
            <v/>
          </cell>
        </row>
        <row r="803">
          <cell r="B803" t="str">
            <v/>
          </cell>
        </row>
        <row r="804">
          <cell r="B804" t="str">
            <v/>
          </cell>
        </row>
        <row r="805">
          <cell r="B805" t="str">
            <v/>
          </cell>
        </row>
        <row r="806">
          <cell r="B806" t="str">
            <v/>
          </cell>
        </row>
        <row r="807">
          <cell r="B807" t="str">
            <v/>
          </cell>
        </row>
        <row r="808">
          <cell r="B808" t="str">
            <v/>
          </cell>
        </row>
        <row r="809">
          <cell r="B809" t="str">
            <v/>
          </cell>
        </row>
        <row r="810">
          <cell r="B810" t="str">
            <v/>
          </cell>
        </row>
        <row r="811">
          <cell r="B811" t="str">
            <v/>
          </cell>
        </row>
        <row r="812">
          <cell r="B812" t="str">
            <v/>
          </cell>
        </row>
        <row r="813">
          <cell r="B813" t="str">
            <v/>
          </cell>
        </row>
        <row r="814">
          <cell r="B814" t="str">
            <v/>
          </cell>
        </row>
        <row r="815">
          <cell r="B815" t="str">
            <v/>
          </cell>
        </row>
        <row r="816">
          <cell r="B816" t="str">
            <v/>
          </cell>
        </row>
        <row r="817">
          <cell r="B817" t="str">
            <v/>
          </cell>
        </row>
        <row r="818">
          <cell r="B818" t="str">
            <v/>
          </cell>
        </row>
        <row r="819">
          <cell r="B819" t="str">
            <v/>
          </cell>
        </row>
        <row r="820">
          <cell r="B820" t="str">
            <v/>
          </cell>
        </row>
        <row r="821">
          <cell r="B821" t="str">
            <v/>
          </cell>
        </row>
        <row r="822">
          <cell r="B822" t="str">
            <v/>
          </cell>
        </row>
        <row r="823">
          <cell r="B823" t="str">
            <v/>
          </cell>
        </row>
        <row r="824">
          <cell r="B824" t="str">
            <v/>
          </cell>
        </row>
        <row r="825">
          <cell r="B825" t="str">
            <v/>
          </cell>
        </row>
        <row r="826">
          <cell r="B826" t="str">
            <v/>
          </cell>
        </row>
        <row r="827">
          <cell r="B827" t="str">
            <v/>
          </cell>
        </row>
        <row r="828">
          <cell r="B828" t="str">
            <v/>
          </cell>
        </row>
        <row r="829">
          <cell r="B829" t="str">
            <v/>
          </cell>
        </row>
        <row r="830">
          <cell r="B830" t="str">
            <v/>
          </cell>
        </row>
        <row r="831">
          <cell r="B831" t="str">
            <v/>
          </cell>
        </row>
        <row r="832">
          <cell r="B832" t="str">
            <v/>
          </cell>
        </row>
        <row r="833">
          <cell r="B833" t="str">
            <v/>
          </cell>
        </row>
        <row r="834">
          <cell r="B834" t="str">
            <v/>
          </cell>
        </row>
        <row r="835">
          <cell r="B835" t="str">
            <v/>
          </cell>
        </row>
        <row r="836">
          <cell r="B836" t="str">
            <v/>
          </cell>
        </row>
        <row r="837">
          <cell r="B837" t="str">
            <v/>
          </cell>
        </row>
        <row r="838">
          <cell r="B838" t="str">
            <v/>
          </cell>
        </row>
        <row r="839">
          <cell r="B839" t="str">
            <v/>
          </cell>
        </row>
        <row r="840">
          <cell r="B840" t="str">
            <v/>
          </cell>
        </row>
        <row r="841">
          <cell r="B841" t="str">
            <v/>
          </cell>
        </row>
        <row r="842">
          <cell r="B842" t="str">
            <v/>
          </cell>
        </row>
        <row r="843">
          <cell r="B843" t="str">
            <v/>
          </cell>
        </row>
        <row r="844">
          <cell r="B844" t="str">
            <v/>
          </cell>
        </row>
        <row r="845">
          <cell r="B845" t="str">
            <v/>
          </cell>
        </row>
        <row r="846">
          <cell r="B846" t="str">
            <v/>
          </cell>
        </row>
        <row r="847">
          <cell r="B847" t="str">
            <v/>
          </cell>
        </row>
        <row r="848">
          <cell r="B848" t="str">
            <v/>
          </cell>
        </row>
        <row r="849">
          <cell r="B849" t="str">
            <v/>
          </cell>
        </row>
        <row r="850">
          <cell r="B850" t="str">
            <v/>
          </cell>
        </row>
        <row r="851">
          <cell r="B851" t="str">
            <v/>
          </cell>
        </row>
        <row r="852">
          <cell r="B852" t="str">
            <v/>
          </cell>
        </row>
        <row r="853">
          <cell r="B853" t="str">
            <v/>
          </cell>
        </row>
        <row r="854">
          <cell r="B854" t="str">
            <v/>
          </cell>
        </row>
        <row r="855">
          <cell r="B855" t="str">
            <v/>
          </cell>
        </row>
        <row r="856">
          <cell r="B856" t="str">
            <v/>
          </cell>
        </row>
        <row r="857">
          <cell r="B857" t="str">
            <v/>
          </cell>
        </row>
        <row r="858">
          <cell r="B858" t="str">
            <v/>
          </cell>
        </row>
        <row r="859">
          <cell r="B859" t="str">
            <v/>
          </cell>
        </row>
        <row r="860">
          <cell r="B860" t="str">
            <v/>
          </cell>
        </row>
        <row r="861">
          <cell r="B861" t="str">
            <v/>
          </cell>
        </row>
        <row r="862">
          <cell r="B862" t="str">
            <v/>
          </cell>
        </row>
        <row r="863">
          <cell r="B863" t="str">
            <v/>
          </cell>
        </row>
        <row r="864">
          <cell r="B864" t="str">
            <v/>
          </cell>
        </row>
        <row r="865">
          <cell r="B865" t="str">
            <v/>
          </cell>
        </row>
        <row r="866">
          <cell r="B866" t="str">
            <v/>
          </cell>
        </row>
        <row r="867">
          <cell r="B867" t="str">
            <v/>
          </cell>
        </row>
        <row r="868">
          <cell r="B868" t="str">
            <v/>
          </cell>
        </row>
        <row r="869">
          <cell r="B869" t="str">
            <v/>
          </cell>
        </row>
        <row r="870">
          <cell r="B870" t="str">
            <v/>
          </cell>
        </row>
        <row r="871">
          <cell r="B871" t="str">
            <v/>
          </cell>
        </row>
        <row r="872">
          <cell r="B872" t="str">
            <v/>
          </cell>
        </row>
        <row r="873">
          <cell r="B873" t="str">
            <v/>
          </cell>
        </row>
        <row r="874">
          <cell r="B874" t="str">
            <v/>
          </cell>
        </row>
        <row r="875">
          <cell r="B875" t="str">
            <v/>
          </cell>
        </row>
        <row r="876">
          <cell r="B876" t="str">
            <v/>
          </cell>
        </row>
        <row r="877">
          <cell r="B877" t="str">
            <v/>
          </cell>
        </row>
        <row r="878">
          <cell r="B878" t="str">
            <v/>
          </cell>
        </row>
        <row r="879">
          <cell r="B879" t="str">
            <v/>
          </cell>
        </row>
        <row r="880">
          <cell r="B880" t="str">
            <v/>
          </cell>
        </row>
        <row r="881">
          <cell r="B881" t="str">
            <v/>
          </cell>
        </row>
        <row r="882">
          <cell r="B882" t="str">
            <v/>
          </cell>
        </row>
        <row r="883">
          <cell r="B883" t="str">
            <v/>
          </cell>
        </row>
        <row r="884">
          <cell r="B884" t="str">
            <v/>
          </cell>
        </row>
        <row r="885">
          <cell r="B885" t="str">
            <v/>
          </cell>
        </row>
        <row r="886">
          <cell r="B886" t="str">
            <v/>
          </cell>
        </row>
        <row r="887">
          <cell r="B887" t="str">
            <v/>
          </cell>
        </row>
        <row r="888">
          <cell r="B888" t="str">
            <v/>
          </cell>
        </row>
        <row r="889">
          <cell r="B889" t="str">
            <v/>
          </cell>
        </row>
        <row r="890">
          <cell r="B890" t="str">
            <v/>
          </cell>
        </row>
        <row r="891">
          <cell r="B891" t="str">
            <v/>
          </cell>
        </row>
        <row r="892">
          <cell r="B892" t="str">
            <v/>
          </cell>
        </row>
        <row r="893">
          <cell r="B893" t="str">
            <v/>
          </cell>
        </row>
        <row r="894">
          <cell r="B894" t="str">
            <v/>
          </cell>
        </row>
        <row r="895">
          <cell r="B895" t="str">
            <v/>
          </cell>
        </row>
        <row r="896">
          <cell r="B896" t="str">
            <v/>
          </cell>
        </row>
        <row r="897">
          <cell r="B897" t="str">
            <v/>
          </cell>
        </row>
        <row r="898">
          <cell r="B898" t="str">
            <v/>
          </cell>
        </row>
        <row r="899">
          <cell r="B899" t="str">
            <v/>
          </cell>
        </row>
        <row r="900">
          <cell r="B900" t="str">
            <v/>
          </cell>
        </row>
        <row r="901">
          <cell r="B901" t="str">
            <v/>
          </cell>
        </row>
        <row r="902">
          <cell r="B902" t="str">
            <v/>
          </cell>
        </row>
        <row r="903">
          <cell r="B903" t="str">
            <v/>
          </cell>
        </row>
        <row r="904">
          <cell r="B904" t="str">
            <v/>
          </cell>
        </row>
        <row r="905">
          <cell r="B905" t="str">
            <v/>
          </cell>
        </row>
        <row r="906">
          <cell r="B906" t="str">
            <v/>
          </cell>
        </row>
        <row r="907">
          <cell r="B907" t="str">
            <v/>
          </cell>
        </row>
        <row r="908">
          <cell r="B908" t="str">
            <v/>
          </cell>
        </row>
        <row r="909">
          <cell r="B909" t="str">
            <v/>
          </cell>
        </row>
        <row r="910">
          <cell r="B910" t="str">
            <v/>
          </cell>
        </row>
        <row r="911">
          <cell r="B911" t="str">
            <v/>
          </cell>
        </row>
        <row r="912">
          <cell r="B912" t="str">
            <v/>
          </cell>
        </row>
        <row r="913">
          <cell r="B913" t="str">
            <v/>
          </cell>
        </row>
        <row r="914">
          <cell r="B914" t="str">
            <v/>
          </cell>
        </row>
        <row r="915">
          <cell r="B915" t="str">
            <v/>
          </cell>
        </row>
        <row r="916">
          <cell r="B916" t="str">
            <v/>
          </cell>
        </row>
        <row r="917">
          <cell r="B917" t="str">
            <v/>
          </cell>
        </row>
        <row r="918">
          <cell r="B918" t="str">
            <v/>
          </cell>
        </row>
        <row r="919">
          <cell r="B919" t="str">
            <v/>
          </cell>
        </row>
        <row r="920">
          <cell r="B920" t="str">
            <v/>
          </cell>
        </row>
        <row r="921">
          <cell r="B921" t="str">
            <v/>
          </cell>
        </row>
        <row r="922">
          <cell r="B922" t="str">
            <v/>
          </cell>
        </row>
        <row r="923">
          <cell r="B923" t="str">
            <v/>
          </cell>
        </row>
        <row r="924">
          <cell r="B924" t="str">
            <v/>
          </cell>
        </row>
        <row r="925">
          <cell r="B925" t="str">
            <v/>
          </cell>
        </row>
        <row r="926">
          <cell r="B926" t="str">
            <v/>
          </cell>
        </row>
        <row r="927">
          <cell r="B927" t="str">
            <v/>
          </cell>
        </row>
        <row r="928">
          <cell r="B928" t="str">
            <v/>
          </cell>
        </row>
        <row r="929">
          <cell r="B929" t="str">
            <v/>
          </cell>
        </row>
        <row r="930">
          <cell r="B930" t="str">
            <v/>
          </cell>
        </row>
        <row r="931">
          <cell r="B931" t="str">
            <v/>
          </cell>
        </row>
        <row r="932">
          <cell r="B932" t="str">
            <v/>
          </cell>
        </row>
        <row r="933">
          <cell r="B933" t="str">
            <v/>
          </cell>
        </row>
        <row r="934">
          <cell r="B934" t="str">
            <v/>
          </cell>
        </row>
        <row r="935">
          <cell r="B935" t="str">
            <v/>
          </cell>
        </row>
        <row r="936">
          <cell r="B936" t="str">
            <v/>
          </cell>
        </row>
        <row r="937">
          <cell r="B937" t="str">
            <v/>
          </cell>
        </row>
        <row r="938">
          <cell r="B938" t="str">
            <v/>
          </cell>
        </row>
        <row r="939">
          <cell r="B939" t="str">
            <v/>
          </cell>
        </row>
        <row r="940">
          <cell r="B940" t="str">
            <v/>
          </cell>
        </row>
        <row r="941">
          <cell r="B941" t="str">
            <v/>
          </cell>
        </row>
        <row r="942">
          <cell r="B942" t="str">
            <v/>
          </cell>
        </row>
        <row r="943">
          <cell r="B943" t="str">
            <v/>
          </cell>
        </row>
        <row r="944">
          <cell r="B944" t="str">
            <v/>
          </cell>
        </row>
        <row r="945">
          <cell r="B945" t="str">
            <v/>
          </cell>
        </row>
        <row r="946">
          <cell r="B946" t="str">
            <v/>
          </cell>
        </row>
        <row r="947">
          <cell r="B947" t="str">
            <v/>
          </cell>
        </row>
        <row r="948">
          <cell r="B948" t="str">
            <v/>
          </cell>
        </row>
        <row r="949">
          <cell r="B949" t="str">
            <v/>
          </cell>
        </row>
        <row r="950">
          <cell r="B950" t="str">
            <v/>
          </cell>
        </row>
        <row r="951">
          <cell r="B951" t="str">
            <v/>
          </cell>
        </row>
        <row r="952">
          <cell r="B952" t="str">
            <v/>
          </cell>
        </row>
        <row r="953">
          <cell r="B953" t="str">
            <v/>
          </cell>
        </row>
        <row r="954">
          <cell r="B954" t="str">
            <v/>
          </cell>
        </row>
        <row r="955">
          <cell r="B955" t="str">
            <v/>
          </cell>
        </row>
        <row r="956">
          <cell r="B956" t="str">
            <v/>
          </cell>
        </row>
        <row r="957">
          <cell r="B957" t="str">
            <v/>
          </cell>
        </row>
        <row r="958">
          <cell r="B958" t="str">
            <v/>
          </cell>
        </row>
        <row r="959">
          <cell r="B959" t="str">
            <v/>
          </cell>
        </row>
        <row r="960">
          <cell r="B960" t="str">
            <v/>
          </cell>
        </row>
        <row r="961">
          <cell r="B961" t="str">
            <v/>
          </cell>
        </row>
        <row r="962">
          <cell r="B962" t="str">
            <v/>
          </cell>
        </row>
        <row r="963">
          <cell r="B963" t="str">
            <v/>
          </cell>
        </row>
        <row r="964">
          <cell r="B964" t="str">
            <v/>
          </cell>
        </row>
        <row r="965">
          <cell r="B965" t="str">
            <v/>
          </cell>
        </row>
        <row r="966">
          <cell r="B966" t="str">
            <v/>
          </cell>
        </row>
        <row r="967">
          <cell r="B967" t="str">
            <v/>
          </cell>
        </row>
        <row r="968">
          <cell r="B968" t="str">
            <v/>
          </cell>
        </row>
        <row r="969">
          <cell r="B969" t="str">
            <v/>
          </cell>
        </row>
        <row r="970">
          <cell r="B970" t="str">
            <v/>
          </cell>
        </row>
        <row r="971">
          <cell r="B971" t="str">
            <v/>
          </cell>
        </row>
        <row r="972">
          <cell r="B972" t="str">
            <v/>
          </cell>
        </row>
        <row r="973">
          <cell r="B973" t="str">
            <v/>
          </cell>
        </row>
        <row r="974">
          <cell r="B974" t="str">
            <v/>
          </cell>
        </row>
        <row r="975">
          <cell r="B975" t="str">
            <v/>
          </cell>
        </row>
        <row r="976">
          <cell r="B976" t="str">
            <v/>
          </cell>
        </row>
        <row r="977">
          <cell r="B977" t="str">
            <v/>
          </cell>
        </row>
        <row r="978">
          <cell r="B978" t="str">
            <v/>
          </cell>
        </row>
        <row r="979">
          <cell r="B979" t="str">
            <v/>
          </cell>
        </row>
        <row r="980">
          <cell r="B980" t="str">
            <v/>
          </cell>
        </row>
        <row r="981">
          <cell r="B981" t="str">
            <v/>
          </cell>
        </row>
        <row r="982">
          <cell r="B982" t="str">
            <v/>
          </cell>
        </row>
        <row r="983">
          <cell r="B983" t="str">
            <v/>
          </cell>
        </row>
        <row r="984">
          <cell r="B984" t="str">
            <v/>
          </cell>
        </row>
        <row r="985">
          <cell r="B985" t="str">
            <v/>
          </cell>
        </row>
        <row r="986">
          <cell r="B986" t="str">
            <v/>
          </cell>
        </row>
        <row r="987">
          <cell r="B987" t="str">
            <v/>
          </cell>
        </row>
        <row r="988">
          <cell r="B988" t="str">
            <v/>
          </cell>
        </row>
        <row r="989">
          <cell r="B989" t="str">
            <v/>
          </cell>
        </row>
        <row r="990">
          <cell r="B990" t="str">
            <v/>
          </cell>
        </row>
        <row r="991">
          <cell r="B991" t="str">
            <v/>
          </cell>
        </row>
        <row r="992">
          <cell r="B992" t="str">
            <v/>
          </cell>
        </row>
        <row r="993">
          <cell r="B993" t="str">
            <v/>
          </cell>
        </row>
        <row r="994">
          <cell r="B994" t="str">
            <v/>
          </cell>
        </row>
        <row r="995">
          <cell r="B995" t="str">
            <v/>
          </cell>
        </row>
        <row r="996">
          <cell r="B996" t="str">
            <v/>
          </cell>
        </row>
        <row r="997">
          <cell r="B997" t="str">
            <v/>
          </cell>
        </row>
        <row r="998">
          <cell r="B998" t="str">
            <v/>
          </cell>
        </row>
        <row r="999">
          <cell r="B999" t="str">
            <v/>
          </cell>
        </row>
        <row r="1000">
          <cell r="B1000" t="str">
            <v/>
          </cell>
        </row>
        <row r="1001">
          <cell r="B1001" t="str">
            <v/>
          </cell>
        </row>
        <row r="1002">
          <cell r="B1002" t="str">
            <v/>
          </cell>
        </row>
        <row r="1003">
          <cell r="B1003" t="str">
            <v/>
          </cell>
        </row>
        <row r="1004">
          <cell r="B1004" t="str">
            <v/>
          </cell>
        </row>
        <row r="1005">
          <cell r="B1005" t="str">
            <v/>
          </cell>
        </row>
        <row r="1006">
          <cell r="B1006" t="str">
            <v/>
          </cell>
        </row>
        <row r="1007">
          <cell r="B1007" t="str">
            <v/>
          </cell>
        </row>
        <row r="1008">
          <cell r="B1008" t="str">
            <v/>
          </cell>
        </row>
        <row r="1009">
          <cell r="B1009" t="str">
            <v/>
          </cell>
        </row>
        <row r="1010">
          <cell r="B1010" t="str">
            <v/>
          </cell>
        </row>
        <row r="1011">
          <cell r="B1011" t="str">
            <v/>
          </cell>
        </row>
        <row r="1012">
          <cell r="B1012" t="str">
            <v/>
          </cell>
        </row>
        <row r="1013">
          <cell r="B1013" t="str">
            <v/>
          </cell>
        </row>
        <row r="1014">
          <cell r="B1014" t="str">
            <v/>
          </cell>
        </row>
        <row r="1015">
          <cell r="B1015" t="str">
            <v/>
          </cell>
        </row>
        <row r="1016">
          <cell r="B1016" t="str">
            <v/>
          </cell>
        </row>
        <row r="1017">
          <cell r="B1017" t="str">
            <v/>
          </cell>
        </row>
        <row r="1018">
          <cell r="B1018" t="str">
            <v/>
          </cell>
        </row>
        <row r="1019">
          <cell r="B1019" t="str">
            <v/>
          </cell>
        </row>
        <row r="1020">
          <cell r="B1020" t="str">
            <v/>
          </cell>
        </row>
        <row r="1021">
          <cell r="B1021" t="str">
            <v/>
          </cell>
        </row>
        <row r="1022">
          <cell r="B1022" t="str">
            <v/>
          </cell>
        </row>
        <row r="1023">
          <cell r="B1023" t="str">
            <v/>
          </cell>
        </row>
        <row r="1024">
          <cell r="B1024" t="str">
            <v/>
          </cell>
        </row>
        <row r="1025">
          <cell r="B1025" t="str">
            <v/>
          </cell>
        </row>
        <row r="1026">
          <cell r="B1026" t="str">
            <v/>
          </cell>
        </row>
        <row r="1027">
          <cell r="B1027" t="str">
            <v/>
          </cell>
        </row>
        <row r="1028">
          <cell r="B1028" t="str">
            <v/>
          </cell>
        </row>
        <row r="1029">
          <cell r="B1029" t="str">
            <v/>
          </cell>
        </row>
        <row r="1030">
          <cell r="B1030" t="str">
            <v/>
          </cell>
        </row>
        <row r="1031">
          <cell r="B1031" t="str">
            <v/>
          </cell>
        </row>
        <row r="1032">
          <cell r="B1032" t="str">
            <v/>
          </cell>
        </row>
        <row r="1033">
          <cell r="B1033" t="str">
            <v/>
          </cell>
        </row>
        <row r="1034">
          <cell r="B1034" t="str">
            <v/>
          </cell>
        </row>
        <row r="1035">
          <cell r="B1035" t="str">
            <v/>
          </cell>
        </row>
        <row r="1036">
          <cell r="B1036" t="str">
            <v/>
          </cell>
        </row>
        <row r="1037">
          <cell r="B1037" t="str">
            <v/>
          </cell>
        </row>
        <row r="1038">
          <cell r="B1038" t="str">
            <v/>
          </cell>
        </row>
        <row r="1039">
          <cell r="B1039" t="str">
            <v/>
          </cell>
        </row>
        <row r="1040">
          <cell r="B1040" t="str">
            <v/>
          </cell>
        </row>
        <row r="1041">
          <cell r="B1041" t="str">
            <v/>
          </cell>
        </row>
        <row r="1042">
          <cell r="B1042" t="str">
            <v/>
          </cell>
        </row>
        <row r="1043">
          <cell r="B1043" t="str">
            <v/>
          </cell>
        </row>
        <row r="1044">
          <cell r="B1044" t="str">
            <v/>
          </cell>
        </row>
        <row r="1045">
          <cell r="B1045" t="str">
            <v/>
          </cell>
        </row>
        <row r="1046">
          <cell r="B1046" t="str">
            <v/>
          </cell>
        </row>
        <row r="1047">
          <cell r="B1047" t="str">
            <v/>
          </cell>
        </row>
        <row r="1048">
          <cell r="B1048" t="str">
            <v/>
          </cell>
        </row>
        <row r="1049">
          <cell r="B1049" t="str">
            <v/>
          </cell>
        </row>
        <row r="1050">
          <cell r="B1050" t="str">
            <v/>
          </cell>
        </row>
        <row r="1051">
          <cell r="B1051" t="str">
            <v/>
          </cell>
        </row>
        <row r="1052">
          <cell r="B1052" t="str">
            <v/>
          </cell>
        </row>
        <row r="1053">
          <cell r="B1053" t="str">
            <v/>
          </cell>
        </row>
        <row r="1054">
          <cell r="B1054" t="str">
            <v/>
          </cell>
        </row>
        <row r="1055">
          <cell r="B1055" t="str">
            <v/>
          </cell>
        </row>
        <row r="1056">
          <cell r="B1056" t="str">
            <v/>
          </cell>
        </row>
        <row r="1057">
          <cell r="B1057" t="str">
            <v/>
          </cell>
        </row>
        <row r="1058">
          <cell r="B1058" t="str">
            <v/>
          </cell>
        </row>
        <row r="1059">
          <cell r="B1059" t="str">
            <v/>
          </cell>
        </row>
        <row r="1060">
          <cell r="B1060" t="str">
            <v/>
          </cell>
        </row>
        <row r="1061">
          <cell r="B1061" t="str">
            <v/>
          </cell>
        </row>
        <row r="1062">
          <cell r="B1062" t="str">
            <v/>
          </cell>
        </row>
        <row r="1063">
          <cell r="B1063" t="str">
            <v/>
          </cell>
        </row>
        <row r="1064">
          <cell r="B1064" t="str">
            <v/>
          </cell>
        </row>
        <row r="1065">
          <cell r="B1065" t="str">
            <v/>
          </cell>
        </row>
        <row r="1066">
          <cell r="B1066" t="str">
            <v/>
          </cell>
        </row>
        <row r="1067">
          <cell r="B1067" t="str">
            <v/>
          </cell>
        </row>
        <row r="1068">
          <cell r="B1068" t="str">
            <v/>
          </cell>
        </row>
        <row r="1069">
          <cell r="B1069" t="str">
            <v/>
          </cell>
        </row>
        <row r="1070">
          <cell r="B1070" t="str">
            <v/>
          </cell>
        </row>
        <row r="1071">
          <cell r="B1071" t="str">
            <v/>
          </cell>
        </row>
        <row r="1072">
          <cell r="B1072" t="str">
            <v/>
          </cell>
        </row>
        <row r="1073">
          <cell r="B1073" t="str">
            <v/>
          </cell>
        </row>
        <row r="1074">
          <cell r="B1074" t="str">
            <v/>
          </cell>
        </row>
        <row r="1075">
          <cell r="B1075" t="str">
            <v/>
          </cell>
        </row>
        <row r="1076">
          <cell r="B1076" t="str">
            <v/>
          </cell>
        </row>
        <row r="1077">
          <cell r="B1077" t="str">
            <v/>
          </cell>
        </row>
        <row r="1078">
          <cell r="B1078" t="str">
            <v/>
          </cell>
        </row>
        <row r="1079">
          <cell r="B1079" t="str">
            <v/>
          </cell>
        </row>
        <row r="1080">
          <cell r="B1080" t="str">
            <v/>
          </cell>
        </row>
        <row r="1081">
          <cell r="B1081" t="str">
            <v/>
          </cell>
        </row>
        <row r="1082">
          <cell r="B1082" t="str">
            <v/>
          </cell>
        </row>
        <row r="1083">
          <cell r="B1083" t="str">
            <v/>
          </cell>
        </row>
        <row r="1084">
          <cell r="B1084" t="str">
            <v/>
          </cell>
        </row>
        <row r="1085">
          <cell r="B1085" t="str">
            <v/>
          </cell>
        </row>
        <row r="1086">
          <cell r="B1086" t="str">
            <v/>
          </cell>
        </row>
        <row r="1087">
          <cell r="B1087" t="str">
            <v/>
          </cell>
        </row>
        <row r="1088">
          <cell r="B1088" t="str">
            <v/>
          </cell>
        </row>
        <row r="1089">
          <cell r="B1089" t="str">
            <v/>
          </cell>
        </row>
        <row r="1090">
          <cell r="B1090" t="str">
            <v/>
          </cell>
        </row>
        <row r="1091">
          <cell r="B1091" t="str">
            <v/>
          </cell>
        </row>
        <row r="1092">
          <cell r="B1092" t="str">
            <v/>
          </cell>
        </row>
        <row r="1093">
          <cell r="B1093" t="str">
            <v/>
          </cell>
        </row>
        <row r="1094">
          <cell r="B1094" t="str">
            <v/>
          </cell>
        </row>
        <row r="1095">
          <cell r="B1095" t="str">
            <v/>
          </cell>
        </row>
        <row r="1096">
          <cell r="B1096" t="str">
            <v/>
          </cell>
        </row>
        <row r="1097">
          <cell r="B1097" t="str">
            <v/>
          </cell>
        </row>
        <row r="1098">
          <cell r="B1098" t="str">
            <v/>
          </cell>
        </row>
        <row r="1099">
          <cell r="B1099" t="str">
            <v/>
          </cell>
        </row>
        <row r="1100">
          <cell r="B1100" t="str">
            <v/>
          </cell>
        </row>
        <row r="1101">
          <cell r="B1101" t="str">
            <v/>
          </cell>
        </row>
        <row r="1102">
          <cell r="B1102" t="str">
            <v/>
          </cell>
        </row>
        <row r="1103">
          <cell r="B1103" t="str">
            <v/>
          </cell>
        </row>
        <row r="1104">
          <cell r="B1104" t="str">
            <v/>
          </cell>
        </row>
        <row r="1105">
          <cell r="B1105" t="str">
            <v/>
          </cell>
        </row>
        <row r="1106">
          <cell r="B1106" t="str">
            <v/>
          </cell>
        </row>
        <row r="1107">
          <cell r="B1107" t="str">
            <v/>
          </cell>
        </row>
        <row r="1108">
          <cell r="B1108" t="str">
            <v/>
          </cell>
        </row>
        <row r="1109">
          <cell r="B1109" t="str">
            <v/>
          </cell>
        </row>
        <row r="1110">
          <cell r="B1110" t="str">
            <v/>
          </cell>
        </row>
        <row r="1111">
          <cell r="B1111" t="str">
            <v/>
          </cell>
        </row>
        <row r="1112">
          <cell r="B1112" t="str">
            <v/>
          </cell>
        </row>
        <row r="1113">
          <cell r="B1113" t="str">
            <v/>
          </cell>
        </row>
        <row r="1114">
          <cell r="B1114" t="str">
            <v/>
          </cell>
        </row>
        <row r="1115">
          <cell r="B1115" t="str">
            <v/>
          </cell>
        </row>
        <row r="1116">
          <cell r="B1116" t="str">
            <v/>
          </cell>
        </row>
        <row r="1117">
          <cell r="B1117" t="str">
            <v/>
          </cell>
        </row>
        <row r="1118">
          <cell r="B1118" t="str">
            <v/>
          </cell>
        </row>
        <row r="1119">
          <cell r="B1119" t="str">
            <v/>
          </cell>
        </row>
        <row r="1120">
          <cell r="B1120" t="str">
            <v/>
          </cell>
        </row>
        <row r="1121">
          <cell r="B1121" t="str">
            <v/>
          </cell>
        </row>
        <row r="1122">
          <cell r="B1122" t="str">
            <v/>
          </cell>
        </row>
        <row r="1123">
          <cell r="B1123" t="str">
            <v/>
          </cell>
        </row>
        <row r="1124">
          <cell r="B1124" t="str">
            <v/>
          </cell>
        </row>
        <row r="1125">
          <cell r="B1125" t="str">
            <v/>
          </cell>
        </row>
        <row r="1126">
          <cell r="B1126" t="str">
            <v/>
          </cell>
        </row>
        <row r="1127">
          <cell r="B1127" t="str">
            <v/>
          </cell>
        </row>
        <row r="1128">
          <cell r="B1128" t="str">
            <v/>
          </cell>
        </row>
        <row r="1129">
          <cell r="B1129" t="str">
            <v/>
          </cell>
        </row>
        <row r="1130">
          <cell r="B1130" t="str">
            <v/>
          </cell>
        </row>
        <row r="1131">
          <cell r="B1131" t="str">
            <v/>
          </cell>
        </row>
        <row r="1132">
          <cell r="B1132" t="str">
            <v/>
          </cell>
        </row>
        <row r="1133">
          <cell r="B1133" t="str">
            <v/>
          </cell>
        </row>
        <row r="1134">
          <cell r="B1134" t="str">
            <v/>
          </cell>
        </row>
        <row r="1135">
          <cell r="B1135" t="str">
            <v/>
          </cell>
        </row>
        <row r="1136">
          <cell r="B1136" t="str">
            <v/>
          </cell>
        </row>
        <row r="1137">
          <cell r="B1137" t="str">
            <v/>
          </cell>
        </row>
        <row r="1138">
          <cell r="B1138" t="str">
            <v/>
          </cell>
        </row>
        <row r="1139">
          <cell r="B1139" t="str">
            <v/>
          </cell>
        </row>
        <row r="1140">
          <cell r="B1140" t="str">
            <v/>
          </cell>
        </row>
        <row r="1141">
          <cell r="B1141" t="str">
            <v/>
          </cell>
        </row>
        <row r="1142">
          <cell r="B1142" t="str">
            <v/>
          </cell>
        </row>
        <row r="1143">
          <cell r="B1143" t="str">
            <v/>
          </cell>
        </row>
        <row r="1144">
          <cell r="B1144" t="str">
            <v/>
          </cell>
        </row>
        <row r="1145">
          <cell r="B1145" t="str">
            <v/>
          </cell>
        </row>
        <row r="1146">
          <cell r="B1146" t="str">
            <v/>
          </cell>
        </row>
        <row r="1147">
          <cell r="B1147" t="str">
            <v/>
          </cell>
        </row>
        <row r="1148">
          <cell r="B1148" t="str">
            <v/>
          </cell>
        </row>
        <row r="1149">
          <cell r="B1149" t="str">
            <v/>
          </cell>
        </row>
        <row r="1150">
          <cell r="B1150" t="str">
            <v/>
          </cell>
        </row>
        <row r="1151">
          <cell r="B1151" t="str">
            <v/>
          </cell>
        </row>
        <row r="1152">
          <cell r="B1152" t="str">
            <v/>
          </cell>
        </row>
        <row r="1153">
          <cell r="B1153" t="str">
            <v/>
          </cell>
        </row>
        <row r="1154">
          <cell r="B1154" t="str">
            <v/>
          </cell>
        </row>
        <row r="1155">
          <cell r="B1155" t="str">
            <v/>
          </cell>
        </row>
        <row r="1156">
          <cell r="B1156" t="str">
            <v/>
          </cell>
        </row>
        <row r="1157">
          <cell r="B1157" t="str">
            <v/>
          </cell>
        </row>
        <row r="1158">
          <cell r="B1158" t="str">
            <v/>
          </cell>
        </row>
        <row r="1159">
          <cell r="B1159" t="str">
            <v/>
          </cell>
        </row>
        <row r="1160">
          <cell r="B1160" t="str">
            <v/>
          </cell>
        </row>
        <row r="1161">
          <cell r="B1161" t="str">
            <v/>
          </cell>
        </row>
        <row r="1162">
          <cell r="B1162" t="str">
            <v/>
          </cell>
        </row>
        <row r="1163">
          <cell r="B1163" t="str">
            <v/>
          </cell>
        </row>
        <row r="1164">
          <cell r="B1164" t="str">
            <v/>
          </cell>
        </row>
        <row r="1165">
          <cell r="B1165" t="str">
            <v/>
          </cell>
        </row>
        <row r="1166">
          <cell r="B1166" t="str">
            <v/>
          </cell>
        </row>
        <row r="1167">
          <cell r="B1167" t="str">
            <v/>
          </cell>
        </row>
        <row r="1168">
          <cell r="B1168" t="str">
            <v/>
          </cell>
        </row>
        <row r="1169">
          <cell r="B1169" t="str">
            <v/>
          </cell>
        </row>
        <row r="1170">
          <cell r="B1170" t="str">
            <v/>
          </cell>
        </row>
        <row r="1171">
          <cell r="B1171" t="str">
            <v/>
          </cell>
        </row>
        <row r="1172">
          <cell r="B1172" t="str">
            <v/>
          </cell>
        </row>
        <row r="1173">
          <cell r="B1173" t="str">
            <v/>
          </cell>
        </row>
        <row r="1174">
          <cell r="B1174" t="str">
            <v/>
          </cell>
        </row>
        <row r="1175">
          <cell r="B1175" t="str">
            <v/>
          </cell>
        </row>
        <row r="1176">
          <cell r="B1176" t="str">
            <v/>
          </cell>
        </row>
        <row r="1177">
          <cell r="B1177" t="str">
            <v/>
          </cell>
        </row>
        <row r="1178">
          <cell r="B1178" t="str">
            <v/>
          </cell>
        </row>
        <row r="1179">
          <cell r="B1179" t="str">
            <v/>
          </cell>
        </row>
        <row r="1180">
          <cell r="B1180" t="str">
            <v/>
          </cell>
        </row>
        <row r="1181">
          <cell r="B1181" t="str">
            <v/>
          </cell>
        </row>
        <row r="1182">
          <cell r="B1182" t="str">
            <v/>
          </cell>
        </row>
        <row r="1183">
          <cell r="B1183" t="str">
            <v/>
          </cell>
        </row>
        <row r="1184">
          <cell r="B1184" t="str">
            <v/>
          </cell>
        </row>
        <row r="1185">
          <cell r="B1185" t="str">
            <v/>
          </cell>
        </row>
        <row r="1186">
          <cell r="B1186" t="str">
            <v/>
          </cell>
        </row>
        <row r="1187">
          <cell r="B1187" t="str">
            <v/>
          </cell>
        </row>
        <row r="1188">
          <cell r="B1188" t="str">
            <v/>
          </cell>
        </row>
        <row r="1189">
          <cell r="B1189" t="str">
            <v/>
          </cell>
        </row>
        <row r="1190">
          <cell r="B1190" t="str">
            <v/>
          </cell>
        </row>
        <row r="1191">
          <cell r="B1191" t="str">
            <v/>
          </cell>
        </row>
        <row r="1192">
          <cell r="B1192" t="str">
            <v/>
          </cell>
        </row>
        <row r="1193">
          <cell r="B1193" t="str">
            <v/>
          </cell>
        </row>
        <row r="1194">
          <cell r="B1194" t="str">
            <v/>
          </cell>
        </row>
        <row r="1195">
          <cell r="B1195" t="str">
            <v/>
          </cell>
        </row>
        <row r="1196">
          <cell r="B1196" t="str">
            <v/>
          </cell>
        </row>
        <row r="1197">
          <cell r="B1197" t="str">
            <v/>
          </cell>
        </row>
        <row r="1198">
          <cell r="B1198" t="str">
            <v/>
          </cell>
        </row>
        <row r="1199">
          <cell r="B1199" t="str">
            <v/>
          </cell>
        </row>
        <row r="1200">
          <cell r="B1200" t="str">
            <v/>
          </cell>
        </row>
        <row r="1201">
          <cell r="B1201" t="str">
            <v/>
          </cell>
        </row>
        <row r="1202">
          <cell r="B1202" t="str">
            <v/>
          </cell>
        </row>
        <row r="1203">
          <cell r="B1203" t="str">
            <v/>
          </cell>
        </row>
        <row r="1204">
          <cell r="B1204" t="str">
            <v/>
          </cell>
        </row>
        <row r="1205">
          <cell r="B1205" t="str">
            <v/>
          </cell>
        </row>
        <row r="1206">
          <cell r="B1206" t="str">
            <v/>
          </cell>
        </row>
        <row r="1207">
          <cell r="B1207" t="str">
            <v/>
          </cell>
        </row>
        <row r="1208">
          <cell r="B1208" t="str">
            <v/>
          </cell>
        </row>
        <row r="1209">
          <cell r="B1209" t="str">
            <v/>
          </cell>
        </row>
        <row r="1210">
          <cell r="B1210" t="str">
            <v/>
          </cell>
        </row>
        <row r="1211">
          <cell r="B1211" t="str">
            <v/>
          </cell>
        </row>
        <row r="1212">
          <cell r="B1212" t="str">
            <v/>
          </cell>
        </row>
        <row r="1213">
          <cell r="B1213" t="str">
            <v/>
          </cell>
        </row>
        <row r="1214">
          <cell r="B1214" t="str">
            <v/>
          </cell>
        </row>
        <row r="1215">
          <cell r="B1215" t="str">
            <v/>
          </cell>
        </row>
        <row r="1216">
          <cell r="B1216" t="str">
            <v/>
          </cell>
        </row>
        <row r="1217">
          <cell r="B1217" t="str">
            <v/>
          </cell>
        </row>
        <row r="1218">
          <cell r="B1218" t="str">
            <v/>
          </cell>
        </row>
        <row r="1219">
          <cell r="B1219" t="str">
            <v/>
          </cell>
        </row>
        <row r="1220">
          <cell r="B1220" t="str">
            <v/>
          </cell>
        </row>
        <row r="1221">
          <cell r="B1221" t="str">
            <v/>
          </cell>
        </row>
        <row r="1222">
          <cell r="B1222" t="str">
            <v/>
          </cell>
        </row>
        <row r="1223">
          <cell r="B1223" t="str">
            <v/>
          </cell>
        </row>
        <row r="1224">
          <cell r="B1224" t="str">
            <v/>
          </cell>
        </row>
        <row r="1225">
          <cell r="B1225" t="str">
            <v/>
          </cell>
        </row>
        <row r="1226">
          <cell r="B1226" t="str">
            <v/>
          </cell>
        </row>
        <row r="1227">
          <cell r="B1227" t="str">
            <v/>
          </cell>
        </row>
        <row r="1228">
          <cell r="B1228" t="str">
            <v/>
          </cell>
        </row>
        <row r="1229">
          <cell r="B1229" t="str">
            <v/>
          </cell>
        </row>
        <row r="1230">
          <cell r="B1230" t="str">
            <v/>
          </cell>
        </row>
        <row r="1231">
          <cell r="B1231" t="str">
            <v/>
          </cell>
        </row>
        <row r="1232">
          <cell r="B1232" t="str">
            <v/>
          </cell>
        </row>
        <row r="1233">
          <cell r="B1233" t="str">
            <v/>
          </cell>
        </row>
        <row r="1234">
          <cell r="B1234" t="str">
            <v/>
          </cell>
        </row>
        <row r="1235">
          <cell r="B1235" t="str">
            <v/>
          </cell>
        </row>
        <row r="1236">
          <cell r="B1236" t="str">
            <v/>
          </cell>
        </row>
        <row r="1237">
          <cell r="B1237" t="str">
            <v/>
          </cell>
        </row>
        <row r="1238">
          <cell r="B1238" t="str">
            <v/>
          </cell>
        </row>
        <row r="1239">
          <cell r="B1239" t="str">
            <v/>
          </cell>
        </row>
        <row r="1240">
          <cell r="B1240" t="str">
            <v/>
          </cell>
        </row>
        <row r="1241">
          <cell r="B1241" t="str">
            <v/>
          </cell>
        </row>
        <row r="1242">
          <cell r="B1242" t="str">
            <v/>
          </cell>
        </row>
        <row r="1243">
          <cell r="B1243" t="str">
            <v/>
          </cell>
        </row>
        <row r="1244">
          <cell r="B1244" t="str">
            <v/>
          </cell>
        </row>
        <row r="1245">
          <cell r="B1245" t="str">
            <v/>
          </cell>
        </row>
        <row r="1246">
          <cell r="B1246" t="str">
            <v/>
          </cell>
        </row>
        <row r="1247">
          <cell r="B1247" t="str">
            <v/>
          </cell>
        </row>
        <row r="1248">
          <cell r="B1248" t="str">
            <v/>
          </cell>
        </row>
        <row r="1249">
          <cell r="B1249" t="str">
            <v/>
          </cell>
        </row>
        <row r="1250">
          <cell r="B1250" t="str">
            <v/>
          </cell>
        </row>
        <row r="1251">
          <cell r="B1251" t="str">
            <v/>
          </cell>
        </row>
        <row r="1252">
          <cell r="B1252" t="str">
            <v/>
          </cell>
        </row>
        <row r="1253">
          <cell r="B1253" t="str">
            <v/>
          </cell>
        </row>
        <row r="1254">
          <cell r="B1254" t="str">
            <v/>
          </cell>
        </row>
        <row r="1255">
          <cell r="B1255" t="str">
            <v/>
          </cell>
        </row>
        <row r="1256">
          <cell r="B1256" t="str">
            <v/>
          </cell>
        </row>
        <row r="1257">
          <cell r="B1257" t="str">
            <v/>
          </cell>
        </row>
        <row r="1258">
          <cell r="B1258" t="str">
            <v/>
          </cell>
        </row>
        <row r="1259">
          <cell r="B1259" t="str">
            <v/>
          </cell>
        </row>
        <row r="1260">
          <cell r="B1260" t="str">
            <v/>
          </cell>
        </row>
        <row r="1261">
          <cell r="B1261" t="str">
            <v/>
          </cell>
        </row>
        <row r="1262">
          <cell r="B1262" t="str">
            <v/>
          </cell>
        </row>
        <row r="1263">
          <cell r="B1263" t="str">
            <v/>
          </cell>
        </row>
        <row r="1264">
          <cell r="B1264" t="str">
            <v/>
          </cell>
        </row>
        <row r="1265">
          <cell r="B1265" t="str">
            <v/>
          </cell>
        </row>
        <row r="1266">
          <cell r="B1266" t="str">
            <v/>
          </cell>
        </row>
        <row r="1267">
          <cell r="B1267" t="str">
            <v/>
          </cell>
        </row>
        <row r="1268">
          <cell r="B1268" t="str">
            <v/>
          </cell>
        </row>
        <row r="1269">
          <cell r="B1269" t="str">
            <v/>
          </cell>
        </row>
        <row r="1270">
          <cell r="B1270" t="str">
            <v/>
          </cell>
        </row>
        <row r="1271">
          <cell r="B1271" t="str">
            <v/>
          </cell>
        </row>
        <row r="1272">
          <cell r="B1272" t="str">
            <v/>
          </cell>
        </row>
        <row r="1273">
          <cell r="B1273" t="str">
            <v/>
          </cell>
        </row>
        <row r="1274">
          <cell r="B1274" t="str">
            <v/>
          </cell>
        </row>
        <row r="1275">
          <cell r="B1275" t="str">
            <v/>
          </cell>
        </row>
        <row r="1276">
          <cell r="B1276" t="str">
            <v/>
          </cell>
        </row>
        <row r="1277">
          <cell r="B1277" t="str">
            <v/>
          </cell>
        </row>
        <row r="1278">
          <cell r="B1278" t="str">
            <v/>
          </cell>
        </row>
        <row r="1279">
          <cell r="B1279" t="str">
            <v/>
          </cell>
        </row>
        <row r="1280">
          <cell r="B1280" t="str">
            <v/>
          </cell>
        </row>
        <row r="1281">
          <cell r="B1281" t="str">
            <v/>
          </cell>
        </row>
        <row r="1282">
          <cell r="B1282" t="str">
            <v/>
          </cell>
        </row>
        <row r="1283">
          <cell r="B1283" t="str">
            <v/>
          </cell>
        </row>
        <row r="1284">
          <cell r="B1284" t="str">
            <v/>
          </cell>
        </row>
        <row r="1285">
          <cell r="B1285" t="str">
            <v/>
          </cell>
        </row>
        <row r="1286">
          <cell r="B1286" t="str">
            <v/>
          </cell>
        </row>
        <row r="1287">
          <cell r="B1287" t="str">
            <v/>
          </cell>
        </row>
        <row r="1288">
          <cell r="B1288" t="str">
            <v/>
          </cell>
        </row>
        <row r="1289">
          <cell r="B1289" t="str">
            <v/>
          </cell>
        </row>
      </sheetData>
      <sheetData sheetId="11">
        <row r="172">
          <cell r="C172">
            <v>0</v>
          </cell>
        </row>
        <row r="173">
          <cell r="C173">
            <v>0</v>
          </cell>
        </row>
        <row r="174">
          <cell r="C174">
            <v>0</v>
          </cell>
        </row>
      </sheetData>
      <sheetData sheetId="18">
        <row r="14">
          <cell r="I14">
            <v>900000000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L243"/>
  <sheetViews>
    <sheetView tabSelected="1" zoomScale="120" zoomScaleNormal="120"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A5" sqref="A5:O5"/>
    </sheetView>
  </sheetViews>
  <sheetFormatPr defaultColWidth="11.421875" defaultRowHeight="12.75"/>
  <cols>
    <col min="1" max="1" width="7.57421875" style="0" customWidth="1"/>
    <col min="2" max="2" width="34.421875" style="0" customWidth="1"/>
    <col min="5" max="5" width="12.140625" style="0" customWidth="1"/>
    <col min="6" max="6" width="17.00390625" style="0" bestFit="1" customWidth="1"/>
    <col min="8" max="8" width="18.00390625" style="0" bestFit="1" customWidth="1"/>
    <col min="9" max="9" width="19.28125" style="0" bestFit="1" customWidth="1"/>
    <col min="10" max="10" width="15.421875" style="0" bestFit="1" customWidth="1"/>
    <col min="11" max="11" width="14.421875" style="0" bestFit="1" customWidth="1"/>
    <col min="12" max="12" width="12.57421875" style="0" customWidth="1"/>
    <col min="13" max="13" width="13.57421875" style="0" customWidth="1"/>
    <col min="14" max="14" width="13.28125" style="0" customWidth="1"/>
    <col min="15" max="15" width="14.28125" style="0" customWidth="1"/>
    <col min="17" max="17" width="19.7109375" style="52" customWidth="1"/>
    <col min="18" max="18" width="16.8515625" style="24" hidden="1" customWidth="1"/>
    <col min="19" max="19" width="24.421875" style="53" hidden="1" customWidth="1"/>
    <col min="20" max="22" width="0" style="0" hidden="1" customWidth="1"/>
    <col min="23" max="23" width="20.00390625" style="55" customWidth="1"/>
    <col min="24" max="24" width="11.421875" style="55" customWidth="1"/>
    <col min="25" max="32" width="11.421875" style="54" customWidth="1"/>
    <col min="33" max="33" width="26.8515625" style="54" bestFit="1" customWidth="1"/>
    <col min="34" max="38" width="11.421875" style="54" customWidth="1"/>
  </cols>
  <sheetData>
    <row r="2" spans="1:15" ht="15.75">
      <c r="A2" s="121" t="s">
        <v>22</v>
      </c>
      <c r="B2" s="121"/>
      <c r="C2" s="121"/>
      <c r="D2" s="121"/>
      <c r="E2" s="121"/>
      <c r="F2" s="121"/>
      <c r="G2" s="121"/>
      <c r="H2" s="121"/>
      <c r="I2" s="121"/>
      <c r="J2" s="121"/>
      <c r="K2" s="121"/>
      <c r="L2" s="121"/>
      <c r="M2" s="121"/>
      <c r="N2" s="121"/>
      <c r="O2" s="121"/>
    </row>
    <row r="3" ht="12.75">
      <c r="K3" s="15"/>
    </row>
    <row r="4" spans="1:15" ht="15.75">
      <c r="A4" s="121" t="s">
        <v>68</v>
      </c>
      <c r="B4" s="121"/>
      <c r="C4" s="121"/>
      <c r="D4" s="121"/>
      <c r="E4" s="121"/>
      <c r="F4" s="121"/>
      <c r="G4" s="121"/>
      <c r="H4" s="121"/>
      <c r="I4" s="121"/>
      <c r="J4" s="121"/>
      <c r="K4" s="121"/>
      <c r="L4" s="121"/>
      <c r="M4" s="121"/>
      <c r="N4" s="121"/>
      <c r="O4" s="121"/>
    </row>
    <row r="5" spans="1:15" ht="15.75">
      <c r="A5" s="121" t="s">
        <v>69</v>
      </c>
      <c r="B5" s="121"/>
      <c r="C5" s="121"/>
      <c r="D5" s="121"/>
      <c r="E5" s="121"/>
      <c r="F5" s="121"/>
      <c r="G5" s="121"/>
      <c r="H5" s="121"/>
      <c r="I5" s="121"/>
      <c r="J5" s="121"/>
      <c r="K5" s="121"/>
      <c r="L5" s="121"/>
      <c r="M5" s="121"/>
      <c r="N5" s="121"/>
      <c r="O5" s="121"/>
    </row>
    <row r="6" spans="1:15" ht="15.75">
      <c r="A6" s="121" t="s">
        <v>70</v>
      </c>
      <c r="B6" s="121"/>
      <c r="C6" s="121"/>
      <c r="D6" s="121"/>
      <c r="E6" s="121"/>
      <c r="F6" s="121"/>
      <c r="G6" s="121"/>
      <c r="H6" s="121"/>
      <c r="I6" s="121"/>
      <c r="J6" s="121"/>
      <c r="K6" s="121"/>
      <c r="L6" s="121"/>
      <c r="M6" s="121"/>
      <c r="N6" s="121"/>
      <c r="O6" s="121"/>
    </row>
    <row r="7" spans="2:11" ht="13.5" thickBot="1">
      <c r="B7" s="1"/>
      <c r="C7" s="1"/>
      <c r="E7" s="2"/>
      <c r="F7" s="1"/>
      <c r="G7" s="3"/>
      <c r="H7" s="4"/>
      <c r="I7" s="4"/>
      <c r="J7" s="3"/>
      <c r="K7" s="3"/>
    </row>
    <row r="8" spans="1:38" s="82" customFormat="1" ht="48">
      <c r="A8" s="74" t="s">
        <v>24</v>
      </c>
      <c r="B8" s="75" t="s">
        <v>23</v>
      </c>
      <c r="C8" s="75" t="s">
        <v>40</v>
      </c>
      <c r="D8" s="76" t="s">
        <v>51</v>
      </c>
      <c r="E8" s="77" t="s">
        <v>25</v>
      </c>
      <c r="F8" s="78" t="s">
        <v>26</v>
      </c>
      <c r="G8" s="79" t="s">
        <v>27</v>
      </c>
      <c r="H8" s="80" t="s">
        <v>28</v>
      </c>
      <c r="I8" s="80" t="s">
        <v>29</v>
      </c>
      <c r="J8" s="80" t="s">
        <v>41</v>
      </c>
      <c r="K8" s="75" t="s">
        <v>30</v>
      </c>
      <c r="L8" s="75" t="s">
        <v>31</v>
      </c>
      <c r="M8" s="75" t="s">
        <v>42</v>
      </c>
      <c r="N8" s="75" t="s">
        <v>35</v>
      </c>
      <c r="O8" s="81" t="s">
        <v>36</v>
      </c>
      <c r="Q8" s="83" t="s">
        <v>864</v>
      </c>
      <c r="R8" s="84" t="s">
        <v>865</v>
      </c>
      <c r="S8" s="82" t="s">
        <v>866</v>
      </c>
      <c r="T8" s="82" t="s">
        <v>867</v>
      </c>
      <c r="U8" s="82" t="s">
        <v>478</v>
      </c>
      <c r="V8" s="85" t="s">
        <v>868</v>
      </c>
      <c r="W8" s="83" t="s">
        <v>869</v>
      </c>
      <c r="X8" s="86" t="s">
        <v>479</v>
      </c>
      <c r="Y8" s="87" t="s">
        <v>870</v>
      </c>
      <c r="Z8" s="87" t="s">
        <v>871</v>
      </c>
      <c r="AA8" s="88" t="s">
        <v>872</v>
      </c>
      <c r="AB8" s="87" t="s">
        <v>477</v>
      </c>
      <c r="AC8" s="87" t="s">
        <v>477</v>
      </c>
      <c r="AD8" s="87" t="s">
        <v>873</v>
      </c>
      <c r="AE8" s="87" t="s">
        <v>874</v>
      </c>
      <c r="AF8" s="87" t="s">
        <v>875</v>
      </c>
      <c r="AG8" s="87" t="s">
        <v>876</v>
      </c>
      <c r="AH8" s="89"/>
      <c r="AI8" s="89"/>
      <c r="AJ8" s="89"/>
      <c r="AK8" s="89"/>
      <c r="AL8" s="89"/>
    </row>
    <row r="9" spans="1:38" s="92" customFormat="1" ht="45">
      <c r="A9" s="90">
        <v>1</v>
      </c>
      <c r="B9" s="17" t="s">
        <v>129</v>
      </c>
      <c r="C9" s="18" t="s">
        <v>66</v>
      </c>
      <c r="D9" s="18" t="s">
        <v>127</v>
      </c>
      <c r="E9" s="56">
        <v>41292</v>
      </c>
      <c r="F9" s="57">
        <v>375715734</v>
      </c>
      <c r="G9" s="22">
        <v>1</v>
      </c>
      <c r="H9" s="19">
        <f>+F9</f>
        <v>375715734</v>
      </c>
      <c r="I9" s="19">
        <f>+H9</f>
        <v>375715734</v>
      </c>
      <c r="J9" s="18" t="s">
        <v>71</v>
      </c>
      <c r="K9" s="22">
        <v>1</v>
      </c>
      <c r="L9" s="18" t="s">
        <v>74</v>
      </c>
      <c r="M9" s="18" t="s">
        <v>72</v>
      </c>
      <c r="N9" s="18" t="s">
        <v>72</v>
      </c>
      <c r="O9" s="23" t="s">
        <v>73</v>
      </c>
      <c r="P9" s="91"/>
      <c r="Q9" s="58">
        <v>375715734</v>
      </c>
      <c r="R9" s="59">
        <v>1490935</v>
      </c>
      <c r="S9" s="92">
        <v>637</v>
      </c>
      <c r="T9" s="92" t="s">
        <v>877</v>
      </c>
      <c r="U9" s="92">
        <v>1</v>
      </c>
      <c r="V9" s="93">
        <v>381134446</v>
      </c>
      <c r="W9" s="94" t="s">
        <v>485</v>
      </c>
      <c r="X9" s="94" t="s">
        <v>484</v>
      </c>
      <c r="Y9" s="95">
        <v>830501330</v>
      </c>
      <c r="Z9" s="95">
        <v>7</v>
      </c>
      <c r="AA9" s="96">
        <v>311001101019</v>
      </c>
      <c r="AB9" s="95">
        <v>11</v>
      </c>
      <c r="AC9" s="95" t="s">
        <v>486</v>
      </c>
      <c r="AD9" s="95" t="s">
        <v>487</v>
      </c>
      <c r="AE9" s="95">
        <v>6824665</v>
      </c>
      <c r="AF9" s="95">
        <v>4791722</v>
      </c>
      <c r="AG9" s="95" t="s">
        <v>329</v>
      </c>
      <c r="AH9" s="95"/>
      <c r="AI9" s="95"/>
      <c r="AJ9" s="95"/>
      <c r="AK9" s="95"/>
      <c r="AL9" s="95"/>
    </row>
    <row r="10" spans="1:38" s="92" customFormat="1" ht="45">
      <c r="A10" s="90">
        <v>2</v>
      </c>
      <c r="B10" s="17" t="s">
        <v>129</v>
      </c>
      <c r="C10" s="18" t="s">
        <v>66</v>
      </c>
      <c r="D10" s="18" t="s">
        <v>127</v>
      </c>
      <c r="E10" s="56">
        <v>41292</v>
      </c>
      <c r="F10" s="57">
        <v>663093799</v>
      </c>
      <c r="G10" s="22">
        <v>1</v>
      </c>
      <c r="H10" s="19">
        <f aca="true" t="shared" si="0" ref="H10:H73">+F10</f>
        <v>663093799</v>
      </c>
      <c r="I10" s="19">
        <f aca="true" t="shared" si="1" ref="I10:I73">+H10</f>
        <v>663093799</v>
      </c>
      <c r="J10" s="18" t="s">
        <v>71</v>
      </c>
      <c r="K10" s="22">
        <v>1</v>
      </c>
      <c r="L10" s="18" t="s">
        <v>74</v>
      </c>
      <c r="M10" s="18" t="s">
        <v>72</v>
      </c>
      <c r="N10" s="18" t="s">
        <v>72</v>
      </c>
      <c r="O10" s="23" t="s">
        <v>73</v>
      </c>
      <c r="P10" s="91"/>
      <c r="Q10" s="58">
        <v>663093799</v>
      </c>
      <c r="R10" s="59">
        <v>1297640</v>
      </c>
      <c r="S10" s="92">
        <v>1125</v>
      </c>
      <c r="T10" s="92" t="s">
        <v>878</v>
      </c>
      <c r="U10" s="92">
        <v>2</v>
      </c>
      <c r="V10" s="93">
        <v>707915644</v>
      </c>
      <c r="W10" s="94" t="s">
        <v>465</v>
      </c>
      <c r="X10" s="94" t="s">
        <v>159</v>
      </c>
      <c r="Y10" s="95">
        <v>900029604</v>
      </c>
      <c r="Z10" s="95">
        <v>1</v>
      </c>
      <c r="AA10" s="96">
        <v>311769002451</v>
      </c>
      <c r="AB10" s="95">
        <v>11</v>
      </c>
      <c r="AC10" s="95" t="s">
        <v>486</v>
      </c>
      <c r="AD10" s="95" t="s">
        <v>488</v>
      </c>
      <c r="AE10" s="95">
        <v>6841971</v>
      </c>
      <c r="AF10" s="95">
        <v>0</v>
      </c>
      <c r="AG10" s="95" t="s">
        <v>334</v>
      </c>
      <c r="AH10" s="95"/>
      <c r="AI10" s="95"/>
      <c r="AJ10" s="95"/>
      <c r="AK10" s="95"/>
      <c r="AL10" s="95"/>
    </row>
    <row r="11" spans="1:38" s="92" customFormat="1" ht="45">
      <c r="A11" s="90">
        <v>3</v>
      </c>
      <c r="B11" s="17" t="s">
        <v>129</v>
      </c>
      <c r="C11" s="18" t="s">
        <v>66</v>
      </c>
      <c r="D11" s="18" t="s">
        <v>127</v>
      </c>
      <c r="E11" s="56">
        <v>41292</v>
      </c>
      <c r="F11" s="57">
        <v>694328307</v>
      </c>
      <c r="G11" s="22">
        <v>1</v>
      </c>
      <c r="H11" s="19">
        <f t="shared" si="0"/>
        <v>694328307</v>
      </c>
      <c r="I11" s="19">
        <f t="shared" si="1"/>
        <v>694328307</v>
      </c>
      <c r="J11" s="18" t="s">
        <v>71</v>
      </c>
      <c r="K11" s="22">
        <v>1</v>
      </c>
      <c r="L11" s="18" t="s">
        <v>74</v>
      </c>
      <c r="M11" s="18" t="s">
        <v>72</v>
      </c>
      <c r="N11" s="18" t="s">
        <v>72</v>
      </c>
      <c r="O11" s="23" t="s">
        <v>73</v>
      </c>
      <c r="P11" s="91"/>
      <c r="Q11" s="58">
        <v>694328307</v>
      </c>
      <c r="R11" s="59">
        <v>1317511</v>
      </c>
      <c r="S11" s="92">
        <v>1178</v>
      </c>
      <c r="T11" s="92" t="s">
        <v>879</v>
      </c>
      <c r="U11" s="92">
        <v>3</v>
      </c>
      <c r="V11" s="93">
        <v>734661849</v>
      </c>
      <c r="W11" s="94" t="s">
        <v>489</v>
      </c>
      <c r="X11" s="94" t="s">
        <v>452</v>
      </c>
      <c r="Y11" s="95">
        <v>900029379</v>
      </c>
      <c r="Z11" s="95">
        <v>7</v>
      </c>
      <c r="AA11" s="96">
        <v>311001099391</v>
      </c>
      <c r="AB11" s="95">
        <v>8</v>
      </c>
      <c r="AC11" s="95" t="s">
        <v>490</v>
      </c>
      <c r="AD11" s="95" t="s">
        <v>491</v>
      </c>
      <c r="AE11" s="95">
        <v>2925184</v>
      </c>
      <c r="AF11" s="95">
        <v>0</v>
      </c>
      <c r="AG11" s="95" t="s">
        <v>260</v>
      </c>
      <c r="AH11" s="95"/>
      <c r="AI11" s="95"/>
      <c r="AJ11" s="95"/>
      <c r="AK11" s="95"/>
      <c r="AL11" s="95"/>
    </row>
    <row r="12" spans="1:38" s="92" customFormat="1" ht="45">
      <c r="A12" s="90">
        <v>4</v>
      </c>
      <c r="B12" s="17" t="s">
        <v>129</v>
      </c>
      <c r="C12" s="18" t="s">
        <v>66</v>
      </c>
      <c r="D12" s="18" t="s">
        <v>127</v>
      </c>
      <c r="E12" s="56">
        <v>41292</v>
      </c>
      <c r="F12" s="57">
        <v>310244604</v>
      </c>
      <c r="G12" s="22">
        <v>1</v>
      </c>
      <c r="H12" s="19">
        <f t="shared" si="0"/>
        <v>310244604</v>
      </c>
      <c r="I12" s="19">
        <f t="shared" si="1"/>
        <v>310244604</v>
      </c>
      <c r="J12" s="18" t="s">
        <v>71</v>
      </c>
      <c r="K12" s="22">
        <v>1</v>
      </c>
      <c r="L12" s="18" t="s">
        <v>74</v>
      </c>
      <c r="M12" s="18" t="s">
        <v>72</v>
      </c>
      <c r="N12" s="18" t="s">
        <v>72</v>
      </c>
      <c r="O12" s="23" t="s">
        <v>73</v>
      </c>
      <c r="P12" s="91"/>
      <c r="Q12" s="58">
        <v>310244604</v>
      </c>
      <c r="R12" s="59">
        <v>829531</v>
      </c>
      <c r="S12" s="92">
        <v>526</v>
      </c>
      <c r="T12" s="92" t="s">
        <v>880</v>
      </c>
      <c r="U12" s="92">
        <v>4</v>
      </c>
      <c r="V12" s="93">
        <v>316809581</v>
      </c>
      <c r="W12" s="94" t="s">
        <v>493</v>
      </c>
      <c r="X12" s="94" t="s">
        <v>492</v>
      </c>
      <c r="Y12" s="95">
        <v>900185143</v>
      </c>
      <c r="Z12" s="95">
        <v>3</v>
      </c>
      <c r="AA12" s="96">
        <v>311001000514</v>
      </c>
      <c r="AB12" s="95">
        <v>19</v>
      </c>
      <c r="AC12" s="95" t="s">
        <v>494</v>
      </c>
      <c r="AD12" s="95" t="s">
        <v>495</v>
      </c>
      <c r="AE12" s="95">
        <v>7651035</v>
      </c>
      <c r="AF12" s="95">
        <v>7911906</v>
      </c>
      <c r="AG12" s="95" t="s">
        <v>415</v>
      </c>
      <c r="AH12" s="95"/>
      <c r="AI12" s="95"/>
      <c r="AJ12" s="95"/>
      <c r="AK12" s="95"/>
      <c r="AL12" s="95"/>
    </row>
    <row r="13" spans="1:38" s="92" customFormat="1" ht="45">
      <c r="A13" s="90">
        <v>5</v>
      </c>
      <c r="B13" s="17" t="s">
        <v>129</v>
      </c>
      <c r="C13" s="18" t="s">
        <v>66</v>
      </c>
      <c r="D13" s="18" t="s">
        <v>127</v>
      </c>
      <c r="E13" s="56">
        <v>41292</v>
      </c>
      <c r="F13" s="57">
        <v>137533891</v>
      </c>
      <c r="G13" s="22">
        <v>1</v>
      </c>
      <c r="H13" s="19">
        <f t="shared" si="0"/>
        <v>137533891</v>
      </c>
      <c r="I13" s="19">
        <f t="shared" si="1"/>
        <v>137533891</v>
      </c>
      <c r="J13" s="18" t="s">
        <v>71</v>
      </c>
      <c r="K13" s="22">
        <v>1</v>
      </c>
      <c r="L13" s="18" t="s">
        <v>74</v>
      </c>
      <c r="M13" s="18" t="s">
        <v>72</v>
      </c>
      <c r="N13" s="18" t="s">
        <v>72</v>
      </c>
      <c r="O13" s="23" t="s">
        <v>73</v>
      </c>
      <c r="P13" s="91"/>
      <c r="Q13" s="58">
        <v>137533891</v>
      </c>
      <c r="R13" s="59">
        <v>929283</v>
      </c>
      <c r="S13" s="92">
        <v>233</v>
      </c>
      <c r="T13" s="92" t="s">
        <v>881</v>
      </c>
      <c r="U13" s="92">
        <v>5</v>
      </c>
      <c r="V13" s="93">
        <v>139243189</v>
      </c>
      <c r="W13" s="94" t="s">
        <v>439</v>
      </c>
      <c r="X13" s="94" t="s">
        <v>496</v>
      </c>
      <c r="Y13" s="95">
        <v>900268517</v>
      </c>
      <c r="Z13" s="95">
        <v>1</v>
      </c>
      <c r="AA13" s="96">
        <v>311001044902</v>
      </c>
      <c r="AB13" s="95">
        <v>5</v>
      </c>
      <c r="AC13" s="95" t="s">
        <v>497</v>
      </c>
      <c r="AD13" s="95" t="s">
        <v>498</v>
      </c>
      <c r="AE13" s="95">
        <v>2001082</v>
      </c>
      <c r="AF13" s="95">
        <v>2005816</v>
      </c>
      <c r="AG13" s="95" t="s">
        <v>181</v>
      </c>
      <c r="AH13" s="95"/>
      <c r="AI13" s="95"/>
      <c r="AJ13" s="95"/>
      <c r="AK13" s="95"/>
      <c r="AL13" s="95"/>
    </row>
    <row r="14" spans="1:38" s="92" customFormat="1" ht="45">
      <c r="A14" s="90">
        <v>6</v>
      </c>
      <c r="B14" s="17" t="s">
        <v>129</v>
      </c>
      <c r="C14" s="18" t="s">
        <v>66</v>
      </c>
      <c r="D14" s="18" t="s">
        <v>127</v>
      </c>
      <c r="E14" s="56">
        <v>41292</v>
      </c>
      <c r="F14" s="57">
        <v>155030196</v>
      </c>
      <c r="G14" s="22">
        <v>1</v>
      </c>
      <c r="H14" s="19">
        <f t="shared" si="0"/>
        <v>155030196</v>
      </c>
      <c r="I14" s="19">
        <f t="shared" si="1"/>
        <v>155030196</v>
      </c>
      <c r="J14" s="18" t="s">
        <v>71</v>
      </c>
      <c r="K14" s="22">
        <v>1</v>
      </c>
      <c r="L14" s="18" t="s">
        <v>74</v>
      </c>
      <c r="M14" s="18" t="s">
        <v>72</v>
      </c>
      <c r="N14" s="18" t="s">
        <v>72</v>
      </c>
      <c r="O14" s="23" t="s">
        <v>73</v>
      </c>
      <c r="P14" s="91"/>
      <c r="Q14" s="58">
        <v>155030196</v>
      </c>
      <c r="R14" s="59">
        <v>692099</v>
      </c>
      <c r="S14" s="92">
        <v>263</v>
      </c>
      <c r="T14" s="92" t="s">
        <v>882</v>
      </c>
      <c r="U14" s="92">
        <v>6</v>
      </c>
      <c r="V14" s="93">
        <v>163874521</v>
      </c>
      <c r="W14" s="94" t="s">
        <v>446</v>
      </c>
      <c r="X14" s="94" t="s">
        <v>499</v>
      </c>
      <c r="Y14" s="95">
        <v>830082832</v>
      </c>
      <c r="Z14" s="95">
        <v>3</v>
      </c>
      <c r="AA14" s="96">
        <v>311001042829</v>
      </c>
      <c r="AB14" s="95">
        <v>7</v>
      </c>
      <c r="AC14" s="95" t="s">
        <v>500</v>
      </c>
      <c r="AD14" s="95" t="s">
        <v>501</v>
      </c>
      <c r="AE14" s="95">
        <v>7191827</v>
      </c>
      <c r="AF14" s="95">
        <v>7771253</v>
      </c>
      <c r="AG14" s="95" t="s">
        <v>232</v>
      </c>
      <c r="AH14" s="95"/>
      <c r="AI14" s="95"/>
      <c r="AJ14" s="95"/>
      <c r="AK14" s="95"/>
      <c r="AL14" s="95"/>
    </row>
    <row r="15" spans="1:38" s="92" customFormat="1" ht="45">
      <c r="A15" s="90">
        <v>7</v>
      </c>
      <c r="B15" s="17" t="s">
        <v>129</v>
      </c>
      <c r="C15" s="18" t="s">
        <v>66</v>
      </c>
      <c r="D15" s="18" t="s">
        <v>127</v>
      </c>
      <c r="E15" s="56">
        <v>41292</v>
      </c>
      <c r="F15" s="57">
        <v>84679134</v>
      </c>
      <c r="G15" s="22">
        <v>1</v>
      </c>
      <c r="H15" s="19">
        <f t="shared" si="0"/>
        <v>84679134</v>
      </c>
      <c r="I15" s="19">
        <f t="shared" si="1"/>
        <v>84679134</v>
      </c>
      <c r="J15" s="18" t="s">
        <v>71</v>
      </c>
      <c r="K15" s="22">
        <v>1</v>
      </c>
      <c r="L15" s="18" t="s">
        <v>74</v>
      </c>
      <c r="M15" s="18" t="s">
        <v>72</v>
      </c>
      <c r="N15" s="18" t="s">
        <v>72</v>
      </c>
      <c r="O15" s="23" t="s">
        <v>73</v>
      </c>
      <c r="P15" s="91"/>
      <c r="Q15" s="58">
        <v>84679134</v>
      </c>
      <c r="R15" s="59">
        <v>798860</v>
      </c>
      <c r="S15" s="92">
        <v>144</v>
      </c>
      <c r="T15" s="92" t="s">
        <v>883</v>
      </c>
      <c r="U15" s="92">
        <v>7</v>
      </c>
      <c r="V15" s="93">
        <v>90951242</v>
      </c>
      <c r="W15" s="94" t="s">
        <v>438</v>
      </c>
      <c r="X15" s="94" t="s">
        <v>502</v>
      </c>
      <c r="Y15" s="95">
        <v>900029572</v>
      </c>
      <c r="Z15" s="95">
        <v>2</v>
      </c>
      <c r="AA15" s="96">
        <v>311001086991</v>
      </c>
      <c r="AB15" s="95">
        <v>5</v>
      </c>
      <c r="AC15" s="95" t="s">
        <v>497</v>
      </c>
      <c r="AD15" s="95" t="s">
        <v>503</v>
      </c>
      <c r="AE15" s="95">
        <v>2005058</v>
      </c>
      <c r="AF15" s="95">
        <v>5699335</v>
      </c>
      <c r="AG15" s="95" t="s">
        <v>189</v>
      </c>
      <c r="AH15" s="95"/>
      <c r="AI15" s="95"/>
      <c r="AJ15" s="95"/>
      <c r="AK15" s="95"/>
      <c r="AL15" s="95"/>
    </row>
    <row r="16" spans="1:38" s="92" customFormat="1" ht="45">
      <c r="A16" s="90">
        <v>8</v>
      </c>
      <c r="B16" s="17" t="s">
        <v>129</v>
      </c>
      <c r="C16" s="18" t="s">
        <v>66</v>
      </c>
      <c r="D16" s="18" t="s">
        <v>127</v>
      </c>
      <c r="E16" s="56">
        <v>41292</v>
      </c>
      <c r="F16" s="57">
        <v>91863453</v>
      </c>
      <c r="G16" s="22">
        <v>1</v>
      </c>
      <c r="H16" s="19">
        <f t="shared" si="0"/>
        <v>91863453</v>
      </c>
      <c r="I16" s="19">
        <f t="shared" si="1"/>
        <v>91863453</v>
      </c>
      <c r="J16" s="18" t="s">
        <v>71</v>
      </c>
      <c r="K16" s="22">
        <v>1</v>
      </c>
      <c r="L16" s="18" t="s">
        <v>74</v>
      </c>
      <c r="M16" s="18" t="s">
        <v>72</v>
      </c>
      <c r="N16" s="18" t="s">
        <v>72</v>
      </c>
      <c r="O16" s="23" t="s">
        <v>73</v>
      </c>
      <c r="P16" s="91"/>
      <c r="Q16" s="58">
        <v>91863453</v>
      </c>
      <c r="R16" s="59">
        <v>937382</v>
      </c>
      <c r="S16" s="92">
        <v>156</v>
      </c>
      <c r="T16" s="92" t="s">
        <v>884</v>
      </c>
      <c r="U16" s="92">
        <v>8</v>
      </c>
      <c r="V16" s="93">
        <v>99359252</v>
      </c>
      <c r="W16" s="94" t="s">
        <v>402</v>
      </c>
      <c r="X16" s="94" t="s">
        <v>403</v>
      </c>
      <c r="Y16" s="95">
        <v>79510477</v>
      </c>
      <c r="Z16" s="95">
        <v>5</v>
      </c>
      <c r="AA16" s="96">
        <v>311001076715</v>
      </c>
      <c r="AB16" s="95">
        <v>19</v>
      </c>
      <c r="AC16" s="95" t="s">
        <v>494</v>
      </c>
      <c r="AD16" s="95" t="s">
        <v>504</v>
      </c>
      <c r="AE16" s="95">
        <v>7150182</v>
      </c>
      <c r="AF16" s="95">
        <v>7313551</v>
      </c>
      <c r="AG16" s="95" t="s">
        <v>505</v>
      </c>
      <c r="AH16" s="95"/>
      <c r="AI16" s="95"/>
      <c r="AJ16" s="95"/>
      <c r="AK16" s="95"/>
      <c r="AL16" s="95"/>
    </row>
    <row r="17" spans="1:38" s="92" customFormat="1" ht="45">
      <c r="A17" s="90">
        <v>9</v>
      </c>
      <c r="B17" s="17" t="s">
        <v>129</v>
      </c>
      <c r="C17" s="18" t="s">
        <v>66</v>
      </c>
      <c r="D17" s="18" t="s">
        <v>127</v>
      </c>
      <c r="E17" s="56">
        <v>41292</v>
      </c>
      <c r="F17" s="57">
        <v>80831046</v>
      </c>
      <c r="G17" s="22">
        <v>1</v>
      </c>
      <c r="H17" s="19">
        <f t="shared" si="0"/>
        <v>80831046</v>
      </c>
      <c r="I17" s="19">
        <f t="shared" si="1"/>
        <v>80831046</v>
      </c>
      <c r="J17" s="18" t="s">
        <v>71</v>
      </c>
      <c r="K17" s="22">
        <v>1</v>
      </c>
      <c r="L17" s="18" t="s">
        <v>74</v>
      </c>
      <c r="M17" s="18" t="s">
        <v>72</v>
      </c>
      <c r="N17" s="18" t="s">
        <v>72</v>
      </c>
      <c r="O17" s="23" t="s">
        <v>73</v>
      </c>
      <c r="P17" s="91"/>
      <c r="Q17" s="58">
        <v>80831046</v>
      </c>
      <c r="R17" s="59">
        <v>594346</v>
      </c>
      <c r="S17" s="92">
        <v>137</v>
      </c>
      <c r="T17" s="92" t="s">
        <v>885</v>
      </c>
      <c r="U17" s="92">
        <v>9</v>
      </c>
      <c r="V17" s="93">
        <v>86694621</v>
      </c>
      <c r="W17" s="94" t="s">
        <v>235</v>
      </c>
      <c r="X17" s="94" t="s">
        <v>447</v>
      </c>
      <c r="Y17" s="95">
        <v>800110904</v>
      </c>
      <c r="Z17" s="95">
        <v>7</v>
      </c>
      <c r="AA17" s="96">
        <v>311001001014</v>
      </c>
      <c r="AB17" s="95">
        <v>7</v>
      </c>
      <c r="AC17" s="95" t="s">
        <v>500</v>
      </c>
      <c r="AD17" s="95" t="s">
        <v>506</v>
      </c>
      <c r="AE17" s="95">
        <v>7755223</v>
      </c>
      <c r="AF17" s="95">
        <v>7809976</v>
      </c>
      <c r="AG17" s="95" t="s">
        <v>236</v>
      </c>
      <c r="AH17" s="95"/>
      <c r="AI17" s="95"/>
      <c r="AJ17" s="95"/>
      <c r="AK17" s="95"/>
      <c r="AL17" s="95"/>
    </row>
    <row r="18" spans="1:38" s="92" customFormat="1" ht="45">
      <c r="A18" s="90">
        <v>10</v>
      </c>
      <c r="B18" s="17" t="s">
        <v>129</v>
      </c>
      <c r="C18" s="18" t="s">
        <v>66</v>
      </c>
      <c r="D18" s="18" t="s">
        <v>127</v>
      </c>
      <c r="E18" s="56">
        <v>41292</v>
      </c>
      <c r="F18" s="57">
        <v>306373405</v>
      </c>
      <c r="G18" s="22">
        <v>1</v>
      </c>
      <c r="H18" s="19">
        <f t="shared" si="0"/>
        <v>306373405</v>
      </c>
      <c r="I18" s="19">
        <f t="shared" si="1"/>
        <v>306373405</v>
      </c>
      <c r="J18" s="18" t="s">
        <v>71</v>
      </c>
      <c r="K18" s="22">
        <v>1</v>
      </c>
      <c r="L18" s="18" t="s">
        <v>74</v>
      </c>
      <c r="M18" s="18" t="s">
        <v>72</v>
      </c>
      <c r="N18" s="18" t="s">
        <v>72</v>
      </c>
      <c r="O18" s="23" t="s">
        <v>73</v>
      </c>
      <c r="P18" s="91"/>
      <c r="Q18" s="58">
        <v>306373405</v>
      </c>
      <c r="R18" s="59">
        <v>1349663</v>
      </c>
      <c r="S18" s="92">
        <v>520</v>
      </c>
      <c r="T18" s="92" t="s">
        <v>886</v>
      </c>
      <c r="U18" s="92">
        <v>10</v>
      </c>
      <c r="V18" s="93">
        <v>311635739</v>
      </c>
      <c r="W18" s="94" t="s">
        <v>263</v>
      </c>
      <c r="X18" s="94" t="s">
        <v>264</v>
      </c>
      <c r="Y18" s="95">
        <v>79301987</v>
      </c>
      <c r="Z18" s="95">
        <v>3</v>
      </c>
      <c r="AA18" s="96">
        <v>311001050155</v>
      </c>
      <c r="AB18" s="95">
        <v>8</v>
      </c>
      <c r="AC18" s="95" t="s">
        <v>490</v>
      </c>
      <c r="AD18" s="95" t="s">
        <v>507</v>
      </c>
      <c r="AE18" s="95">
        <v>5774692</v>
      </c>
      <c r="AF18" s="95">
        <v>5774683</v>
      </c>
      <c r="AG18" s="95" t="s">
        <v>508</v>
      </c>
      <c r="AH18" s="95"/>
      <c r="AI18" s="95"/>
      <c r="AJ18" s="95"/>
      <c r="AK18" s="95"/>
      <c r="AL18" s="95"/>
    </row>
    <row r="19" spans="1:38" s="92" customFormat="1" ht="45">
      <c r="A19" s="90">
        <v>11</v>
      </c>
      <c r="B19" s="17" t="s">
        <v>129</v>
      </c>
      <c r="C19" s="18" t="s">
        <v>66</v>
      </c>
      <c r="D19" s="18" t="s">
        <v>127</v>
      </c>
      <c r="E19" s="56">
        <v>41292</v>
      </c>
      <c r="F19" s="57">
        <v>452594350</v>
      </c>
      <c r="G19" s="22">
        <v>1</v>
      </c>
      <c r="H19" s="19">
        <f t="shared" si="0"/>
        <v>452594350</v>
      </c>
      <c r="I19" s="19">
        <f t="shared" si="1"/>
        <v>452594350</v>
      </c>
      <c r="J19" s="18" t="s">
        <v>71</v>
      </c>
      <c r="K19" s="22">
        <v>1</v>
      </c>
      <c r="L19" s="18" t="s">
        <v>74</v>
      </c>
      <c r="M19" s="18" t="s">
        <v>72</v>
      </c>
      <c r="N19" s="18" t="s">
        <v>72</v>
      </c>
      <c r="O19" s="23" t="s">
        <v>73</v>
      </c>
      <c r="P19" s="91"/>
      <c r="Q19" s="58">
        <v>452594350</v>
      </c>
      <c r="R19" s="59">
        <v>1125857</v>
      </c>
      <c r="S19" s="92">
        <v>768</v>
      </c>
      <c r="T19" s="92" t="s">
        <v>887</v>
      </c>
      <c r="U19" s="92">
        <v>11</v>
      </c>
      <c r="V19" s="93">
        <v>491907139</v>
      </c>
      <c r="W19" s="94" t="s">
        <v>509</v>
      </c>
      <c r="X19" s="94" t="s">
        <v>420</v>
      </c>
      <c r="Y19" s="95">
        <v>900182737</v>
      </c>
      <c r="Z19" s="95">
        <v>4</v>
      </c>
      <c r="AA19" s="96">
        <v>311001093016</v>
      </c>
      <c r="AB19" s="95">
        <v>19</v>
      </c>
      <c r="AC19" s="95" t="s">
        <v>494</v>
      </c>
      <c r="AD19" s="95" t="s">
        <v>510</v>
      </c>
      <c r="AE19" s="95">
        <v>7795077</v>
      </c>
      <c r="AF19" s="95">
        <v>7168531</v>
      </c>
      <c r="AG19" s="95" t="s">
        <v>421</v>
      </c>
      <c r="AH19" s="95"/>
      <c r="AI19" s="95"/>
      <c r="AJ19" s="95"/>
      <c r="AK19" s="95"/>
      <c r="AL19" s="95"/>
    </row>
    <row r="20" spans="1:38" s="92" customFormat="1" ht="45">
      <c r="A20" s="90">
        <v>12</v>
      </c>
      <c r="B20" s="17" t="s">
        <v>129</v>
      </c>
      <c r="C20" s="18" t="s">
        <v>66</v>
      </c>
      <c r="D20" s="18" t="s">
        <v>127</v>
      </c>
      <c r="E20" s="56">
        <v>41292</v>
      </c>
      <c r="F20" s="57">
        <v>507490793</v>
      </c>
      <c r="G20" s="22">
        <v>1</v>
      </c>
      <c r="H20" s="19">
        <f t="shared" si="0"/>
        <v>507490793</v>
      </c>
      <c r="I20" s="19">
        <f t="shared" si="1"/>
        <v>507490793</v>
      </c>
      <c r="J20" s="18" t="s">
        <v>71</v>
      </c>
      <c r="K20" s="22">
        <v>1</v>
      </c>
      <c r="L20" s="18" t="s">
        <v>74</v>
      </c>
      <c r="M20" s="18" t="s">
        <v>72</v>
      </c>
      <c r="N20" s="18" t="s">
        <v>72</v>
      </c>
      <c r="O20" s="23" t="s">
        <v>73</v>
      </c>
      <c r="P20" s="91"/>
      <c r="Q20" s="58">
        <v>507490793</v>
      </c>
      <c r="R20" s="59">
        <v>934606</v>
      </c>
      <c r="S20" s="92">
        <v>861</v>
      </c>
      <c r="T20" s="92" t="s">
        <v>888</v>
      </c>
      <c r="U20" s="92">
        <v>12</v>
      </c>
      <c r="V20" s="93">
        <v>602579019</v>
      </c>
      <c r="W20" s="94" t="s">
        <v>424</v>
      </c>
      <c r="X20" s="94" t="s">
        <v>425</v>
      </c>
      <c r="Y20" s="95">
        <v>17186441</v>
      </c>
      <c r="Z20" s="95">
        <v>5</v>
      </c>
      <c r="AA20" s="96">
        <v>311001039852</v>
      </c>
      <c r="AB20" s="95">
        <v>19</v>
      </c>
      <c r="AC20" s="95" t="s">
        <v>494</v>
      </c>
      <c r="AD20" s="95" t="s">
        <v>511</v>
      </c>
      <c r="AE20" s="95">
        <v>7785849</v>
      </c>
      <c r="AF20" s="95">
        <v>7759549</v>
      </c>
      <c r="AG20" s="95" t="s">
        <v>426</v>
      </c>
      <c r="AH20" s="95"/>
      <c r="AI20" s="95"/>
      <c r="AJ20" s="95"/>
      <c r="AK20" s="95"/>
      <c r="AL20" s="95"/>
    </row>
    <row r="21" spans="1:38" s="92" customFormat="1" ht="45">
      <c r="A21" s="90">
        <v>13</v>
      </c>
      <c r="B21" s="17" t="s">
        <v>129</v>
      </c>
      <c r="C21" s="18" t="s">
        <v>66</v>
      </c>
      <c r="D21" s="18" t="s">
        <v>127</v>
      </c>
      <c r="E21" s="56">
        <v>41292</v>
      </c>
      <c r="F21" s="57">
        <v>316596825</v>
      </c>
      <c r="G21" s="22">
        <v>1</v>
      </c>
      <c r="H21" s="19">
        <f t="shared" si="0"/>
        <v>316596825</v>
      </c>
      <c r="I21" s="19">
        <f t="shared" si="1"/>
        <v>316596825</v>
      </c>
      <c r="J21" s="18" t="s">
        <v>71</v>
      </c>
      <c r="K21" s="22">
        <v>1</v>
      </c>
      <c r="L21" s="18" t="s">
        <v>74</v>
      </c>
      <c r="M21" s="18" t="s">
        <v>72</v>
      </c>
      <c r="N21" s="18" t="s">
        <v>72</v>
      </c>
      <c r="O21" s="23" t="s">
        <v>73</v>
      </c>
      <c r="P21" s="91"/>
      <c r="Q21" s="58">
        <v>316596825</v>
      </c>
      <c r="R21" s="59">
        <v>1168254</v>
      </c>
      <c r="S21" s="92">
        <v>537</v>
      </c>
      <c r="T21" s="92" t="s">
        <v>889</v>
      </c>
      <c r="U21" s="92">
        <v>13</v>
      </c>
      <c r="V21" s="93">
        <v>337519848</v>
      </c>
      <c r="W21" s="94" t="s">
        <v>346</v>
      </c>
      <c r="X21" s="94" t="s">
        <v>512</v>
      </c>
      <c r="Y21" s="95">
        <v>900030860</v>
      </c>
      <c r="Z21" s="95">
        <v>0</v>
      </c>
      <c r="AA21" s="96">
        <v>311001025053</v>
      </c>
      <c r="AB21" s="95">
        <v>11</v>
      </c>
      <c r="AC21" s="95" t="s">
        <v>486</v>
      </c>
      <c r="AD21" s="95" t="s">
        <v>513</v>
      </c>
      <c r="AE21" s="95">
        <v>6805979</v>
      </c>
      <c r="AF21" s="95">
        <v>0</v>
      </c>
      <c r="AG21" s="95" t="s">
        <v>347</v>
      </c>
      <c r="AH21" s="95"/>
      <c r="AI21" s="95"/>
      <c r="AJ21" s="95"/>
      <c r="AK21" s="95"/>
      <c r="AL21" s="95"/>
    </row>
    <row r="22" spans="1:38" s="92" customFormat="1" ht="63">
      <c r="A22" s="90">
        <v>14</v>
      </c>
      <c r="B22" s="17" t="s">
        <v>129</v>
      </c>
      <c r="C22" s="18" t="s">
        <v>66</v>
      </c>
      <c r="D22" s="18" t="s">
        <v>127</v>
      </c>
      <c r="E22" s="56">
        <v>41292</v>
      </c>
      <c r="F22" s="57">
        <v>252318873</v>
      </c>
      <c r="G22" s="22">
        <v>1</v>
      </c>
      <c r="H22" s="19">
        <f t="shared" si="0"/>
        <v>252318873</v>
      </c>
      <c r="I22" s="19">
        <f t="shared" si="1"/>
        <v>252318873</v>
      </c>
      <c r="J22" s="18" t="s">
        <v>71</v>
      </c>
      <c r="K22" s="22">
        <v>1</v>
      </c>
      <c r="L22" s="18" t="s">
        <v>74</v>
      </c>
      <c r="M22" s="18" t="s">
        <v>72</v>
      </c>
      <c r="N22" s="18" t="s">
        <v>72</v>
      </c>
      <c r="O22" s="23" t="s">
        <v>73</v>
      </c>
      <c r="P22" s="91"/>
      <c r="Q22" s="58">
        <v>252318873</v>
      </c>
      <c r="R22" s="59">
        <v>1157426</v>
      </c>
      <c r="S22" s="92">
        <v>428</v>
      </c>
      <c r="T22" s="92" t="s">
        <v>890</v>
      </c>
      <c r="U22" s="92">
        <v>14</v>
      </c>
      <c r="V22" s="93">
        <v>282825991</v>
      </c>
      <c r="W22" s="94" t="s">
        <v>241</v>
      </c>
      <c r="X22" s="94" t="s">
        <v>514</v>
      </c>
      <c r="Y22" s="95">
        <v>800004087</v>
      </c>
      <c r="Z22" s="95">
        <v>0</v>
      </c>
      <c r="AA22" s="96">
        <v>311102000779</v>
      </c>
      <c r="AB22" s="95">
        <v>7</v>
      </c>
      <c r="AC22" s="95" t="s">
        <v>500</v>
      </c>
      <c r="AD22" s="95" t="s">
        <v>515</v>
      </c>
      <c r="AE22" s="95">
        <v>7192330</v>
      </c>
      <c r="AF22" s="95">
        <v>7755110</v>
      </c>
      <c r="AG22" s="95" t="s">
        <v>516</v>
      </c>
      <c r="AH22" s="95"/>
      <c r="AI22" s="95"/>
      <c r="AJ22" s="95"/>
      <c r="AK22" s="95"/>
      <c r="AL22" s="95"/>
    </row>
    <row r="23" spans="1:38" s="92" customFormat="1" ht="63">
      <c r="A23" s="90">
        <v>15</v>
      </c>
      <c r="B23" s="17" t="s">
        <v>129</v>
      </c>
      <c r="C23" s="18" t="s">
        <v>66</v>
      </c>
      <c r="D23" s="18" t="s">
        <v>127</v>
      </c>
      <c r="E23" s="56">
        <v>41292</v>
      </c>
      <c r="F23" s="57">
        <v>131803122</v>
      </c>
      <c r="G23" s="22">
        <v>1</v>
      </c>
      <c r="H23" s="19">
        <f t="shared" si="0"/>
        <v>131803122</v>
      </c>
      <c r="I23" s="19">
        <f t="shared" si="1"/>
        <v>131803122</v>
      </c>
      <c r="J23" s="18" t="s">
        <v>71</v>
      </c>
      <c r="K23" s="22">
        <v>1</v>
      </c>
      <c r="L23" s="18" t="s">
        <v>74</v>
      </c>
      <c r="M23" s="18" t="s">
        <v>72</v>
      </c>
      <c r="N23" s="18" t="s">
        <v>72</v>
      </c>
      <c r="O23" s="23" t="s">
        <v>73</v>
      </c>
      <c r="P23" s="91"/>
      <c r="Q23" s="58">
        <v>131803122</v>
      </c>
      <c r="R23" s="59">
        <v>855864</v>
      </c>
      <c r="S23" s="92">
        <v>224</v>
      </c>
      <c r="T23" s="92" t="s">
        <v>891</v>
      </c>
      <c r="U23" s="92">
        <v>15</v>
      </c>
      <c r="V23" s="93">
        <v>132515429</v>
      </c>
      <c r="W23" s="94" t="s">
        <v>518</v>
      </c>
      <c r="X23" s="94" t="s">
        <v>517</v>
      </c>
      <c r="Y23" s="95">
        <v>900029374</v>
      </c>
      <c r="Z23" s="95">
        <v>0</v>
      </c>
      <c r="AA23" s="96">
        <v>311001048037</v>
      </c>
      <c r="AB23" s="95">
        <v>5</v>
      </c>
      <c r="AC23" s="95" t="s">
        <v>497</v>
      </c>
      <c r="AD23" s="95" t="s">
        <v>519</v>
      </c>
      <c r="AE23" s="95">
        <v>7627895</v>
      </c>
      <c r="AF23" s="95">
        <v>7627895</v>
      </c>
      <c r="AG23" s="95" t="s">
        <v>193</v>
      </c>
      <c r="AH23" s="95"/>
      <c r="AI23" s="95"/>
      <c r="AJ23" s="95"/>
      <c r="AK23" s="95"/>
      <c r="AL23" s="95"/>
    </row>
    <row r="24" spans="1:38" s="92" customFormat="1" ht="45">
      <c r="A24" s="90">
        <v>16</v>
      </c>
      <c r="B24" s="17" t="s">
        <v>129</v>
      </c>
      <c r="C24" s="18" t="s">
        <v>66</v>
      </c>
      <c r="D24" s="18" t="s">
        <v>127</v>
      </c>
      <c r="E24" s="56">
        <v>41292</v>
      </c>
      <c r="F24" s="57">
        <v>180620973</v>
      </c>
      <c r="G24" s="22">
        <v>1</v>
      </c>
      <c r="H24" s="19">
        <f t="shared" si="0"/>
        <v>180620973</v>
      </c>
      <c r="I24" s="19">
        <f t="shared" si="1"/>
        <v>180620973</v>
      </c>
      <c r="J24" s="18" t="s">
        <v>71</v>
      </c>
      <c r="K24" s="22">
        <v>1</v>
      </c>
      <c r="L24" s="18" t="s">
        <v>74</v>
      </c>
      <c r="M24" s="18" t="s">
        <v>72</v>
      </c>
      <c r="N24" s="18" t="s">
        <v>72</v>
      </c>
      <c r="O24" s="23" t="s">
        <v>73</v>
      </c>
      <c r="P24" s="91"/>
      <c r="Q24" s="58">
        <v>180620973</v>
      </c>
      <c r="R24" s="59">
        <v>1056263</v>
      </c>
      <c r="S24" s="92">
        <v>306</v>
      </c>
      <c r="T24" s="92" t="s">
        <v>892</v>
      </c>
      <c r="U24" s="92">
        <v>16</v>
      </c>
      <c r="V24" s="93">
        <v>195117756</v>
      </c>
      <c r="W24" s="94" t="s">
        <v>149</v>
      </c>
      <c r="X24" s="94" t="s">
        <v>520</v>
      </c>
      <c r="Y24" s="95">
        <v>900028949</v>
      </c>
      <c r="Z24" s="95">
        <v>0</v>
      </c>
      <c r="AA24" s="96">
        <v>311001045623</v>
      </c>
      <c r="AB24" s="95">
        <v>5</v>
      </c>
      <c r="AC24" s="95" t="s">
        <v>497</v>
      </c>
      <c r="AD24" s="95" t="s">
        <v>521</v>
      </c>
      <c r="AE24" s="95">
        <v>7613219</v>
      </c>
      <c r="AF24" s="95">
        <v>7687884</v>
      </c>
      <c r="AG24" s="95" t="s">
        <v>187</v>
      </c>
      <c r="AH24" s="95"/>
      <c r="AI24" s="95"/>
      <c r="AJ24" s="95"/>
      <c r="AK24" s="95"/>
      <c r="AL24" s="95"/>
    </row>
    <row r="25" spans="1:38" s="92" customFormat="1" ht="45">
      <c r="A25" s="90">
        <v>17</v>
      </c>
      <c r="B25" s="17" t="s">
        <v>129</v>
      </c>
      <c r="C25" s="18" t="s">
        <v>66</v>
      </c>
      <c r="D25" s="18" t="s">
        <v>127</v>
      </c>
      <c r="E25" s="56">
        <v>41292</v>
      </c>
      <c r="F25" s="57">
        <v>17524689</v>
      </c>
      <c r="G25" s="22">
        <v>1</v>
      </c>
      <c r="H25" s="19">
        <f t="shared" si="0"/>
        <v>17524689</v>
      </c>
      <c r="I25" s="19">
        <f t="shared" si="1"/>
        <v>17524689</v>
      </c>
      <c r="J25" s="18" t="s">
        <v>71</v>
      </c>
      <c r="K25" s="22">
        <v>1</v>
      </c>
      <c r="L25" s="18" t="s">
        <v>74</v>
      </c>
      <c r="M25" s="18" t="s">
        <v>72</v>
      </c>
      <c r="N25" s="18" t="s">
        <v>72</v>
      </c>
      <c r="O25" s="23" t="s">
        <v>73</v>
      </c>
      <c r="P25" s="91"/>
      <c r="Q25" s="58">
        <v>17524689</v>
      </c>
      <c r="R25" s="59">
        <v>973594</v>
      </c>
      <c r="S25" s="92">
        <v>30</v>
      </c>
      <c r="T25" s="92" t="s">
        <v>893</v>
      </c>
      <c r="U25" s="92">
        <v>17</v>
      </c>
      <c r="V25" s="93">
        <v>42444393</v>
      </c>
      <c r="W25" s="94" t="s">
        <v>174</v>
      </c>
      <c r="X25" s="94" t="s">
        <v>483</v>
      </c>
      <c r="Y25" s="95">
        <v>891380035</v>
      </c>
      <c r="Z25" s="95">
        <v>1</v>
      </c>
      <c r="AA25" s="96">
        <v>311001024383</v>
      </c>
      <c r="AB25" s="95">
        <v>3</v>
      </c>
      <c r="AC25" s="95" t="s">
        <v>522</v>
      </c>
      <c r="AD25" s="95" t="s">
        <v>523</v>
      </c>
      <c r="AE25" s="95">
        <v>2337399</v>
      </c>
      <c r="AF25" s="95">
        <v>2806865</v>
      </c>
      <c r="AG25" s="95" t="s">
        <v>175</v>
      </c>
      <c r="AH25" s="95"/>
      <c r="AI25" s="95"/>
      <c r="AJ25" s="95"/>
      <c r="AK25" s="95"/>
      <c r="AL25" s="95"/>
    </row>
    <row r="26" spans="1:38" s="92" customFormat="1" ht="45">
      <c r="A26" s="90">
        <v>18</v>
      </c>
      <c r="B26" s="17" t="s">
        <v>129</v>
      </c>
      <c r="C26" s="18" t="s">
        <v>66</v>
      </c>
      <c r="D26" s="18" t="s">
        <v>127</v>
      </c>
      <c r="E26" s="56">
        <v>41292</v>
      </c>
      <c r="F26" s="57">
        <v>506555864</v>
      </c>
      <c r="G26" s="22">
        <v>1</v>
      </c>
      <c r="H26" s="19">
        <f t="shared" si="0"/>
        <v>506555864</v>
      </c>
      <c r="I26" s="19">
        <f t="shared" si="1"/>
        <v>506555864</v>
      </c>
      <c r="J26" s="18" t="s">
        <v>71</v>
      </c>
      <c r="K26" s="22">
        <v>1</v>
      </c>
      <c r="L26" s="18" t="s">
        <v>74</v>
      </c>
      <c r="M26" s="18" t="s">
        <v>72</v>
      </c>
      <c r="N26" s="18" t="s">
        <v>72</v>
      </c>
      <c r="O26" s="23" t="s">
        <v>73</v>
      </c>
      <c r="P26" s="91"/>
      <c r="Q26" s="58">
        <v>506555864</v>
      </c>
      <c r="R26" s="59">
        <v>1055325</v>
      </c>
      <c r="S26" s="92">
        <v>859</v>
      </c>
      <c r="T26" s="92" t="s">
        <v>894</v>
      </c>
      <c r="U26" s="92">
        <v>18</v>
      </c>
      <c r="V26" s="93">
        <v>581593928</v>
      </c>
      <c r="W26" s="94" t="s">
        <v>355</v>
      </c>
      <c r="X26" s="94" t="s">
        <v>524</v>
      </c>
      <c r="Y26" s="95">
        <v>800158265</v>
      </c>
      <c r="Z26" s="95">
        <v>6</v>
      </c>
      <c r="AA26" s="96">
        <v>311001047812</v>
      </c>
      <c r="AB26" s="95">
        <v>11</v>
      </c>
      <c r="AC26" s="95" t="s">
        <v>486</v>
      </c>
      <c r="AD26" s="95" t="s">
        <v>525</v>
      </c>
      <c r="AE26" s="95">
        <v>6879520</v>
      </c>
      <c r="AF26" s="95">
        <v>6898136</v>
      </c>
      <c r="AG26" s="95" t="s">
        <v>356</v>
      </c>
      <c r="AH26" s="95"/>
      <c r="AI26" s="95"/>
      <c r="AJ26" s="95"/>
      <c r="AK26" s="95"/>
      <c r="AL26" s="95"/>
    </row>
    <row r="27" spans="1:38" s="92" customFormat="1" ht="45">
      <c r="A27" s="90">
        <v>19</v>
      </c>
      <c r="B27" s="17" t="s">
        <v>129</v>
      </c>
      <c r="C27" s="18" t="s">
        <v>66</v>
      </c>
      <c r="D27" s="18" t="s">
        <v>127</v>
      </c>
      <c r="E27" s="56">
        <v>41292</v>
      </c>
      <c r="F27" s="57">
        <v>422030845</v>
      </c>
      <c r="G27" s="22">
        <v>1</v>
      </c>
      <c r="H27" s="19">
        <f t="shared" si="0"/>
        <v>422030845</v>
      </c>
      <c r="I27" s="19">
        <f t="shared" si="1"/>
        <v>422030845</v>
      </c>
      <c r="J27" s="18" t="s">
        <v>71</v>
      </c>
      <c r="K27" s="22">
        <v>1</v>
      </c>
      <c r="L27" s="18" t="s">
        <v>74</v>
      </c>
      <c r="M27" s="18" t="s">
        <v>72</v>
      </c>
      <c r="N27" s="18" t="s">
        <v>72</v>
      </c>
      <c r="O27" s="23" t="s">
        <v>73</v>
      </c>
      <c r="P27" s="91"/>
      <c r="Q27" s="58">
        <v>422030845</v>
      </c>
      <c r="R27" s="60">
        <v>1455279</v>
      </c>
      <c r="S27" s="92">
        <v>716</v>
      </c>
      <c r="T27" s="92" t="s">
        <v>895</v>
      </c>
      <c r="U27" s="92">
        <v>19</v>
      </c>
      <c r="V27" s="97">
        <v>448382112</v>
      </c>
      <c r="W27" s="94" t="s">
        <v>527</v>
      </c>
      <c r="X27" s="94" t="s">
        <v>526</v>
      </c>
      <c r="Y27" s="95">
        <v>830039648</v>
      </c>
      <c r="Z27" s="95">
        <v>2</v>
      </c>
      <c r="AA27" s="96">
        <v>311769004373</v>
      </c>
      <c r="AB27" s="95">
        <v>11</v>
      </c>
      <c r="AC27" s="95" t="s">
        <v>486</v>
      </c>
      <c r="AD27" s="95" t="s">
        <v>528</v>
      </c>
      <c r="AE27" s="95">
        <v>6883404</v>
      </c>
      <c r="AF27" s="95">
        <v>6874942</v>
      </c>
      <c r="AG27" s="95" t="s">
        <v>353</v>
      </c>
      <c r="AH27" s="95"/>
      <c r="AI27" s="95"/>
      <c r="AJ27" s="95"/>
      <c r="AK27" s="95"/>
      <c r="AL27" s="95"/>
    </row>
    <row r="28" spans="1:38" s="92" customFormat="1" ht="45">
      <c r="A28" s="90">
        <v>20</v>
      </c>
      <c r="B28" s="17" t="s">
        <v>129</v>
      </c>
      <c r="C28" s="18" t="s">
        <v>66</v>
      </c>
      <c r="D28" s="18" t="s">
        <v>127</v>
      </c>
      <c r="E28" s="56">
        <v>41292</v>
      </c>
      <c r="F28" s="57">
        <v>40263365</v>
      </c>
      <c r="G28" s="22">
        <v>1</v>
      </c>
      <c r="H28" s="19">
        <f t="shared" si="0"/>
        <v>40263365</v>
      </c>
      <c r="I28" s="19">
        <f t="shared" si="1"/>
        <v>40263365</v>
      </c>
      <c r="J28" s="18" t="s">
        <v>71</v>
      </c>
      <c r="K28" s="22">
        <v>1</v>
      </c>
      <c r="L28" s="18" t="s">
        <v>74</v>
      </c>
      <c r="M28" s="18" t="s">
        <v>72</v>
      </c>
      <c r="N28" s="18" t="s">
        <v>72</v>
      </c>
      <c r="O28" s="23" t="s">
        <v>73</v>
      </c>
      <c r="P28" s="91"/>
      <c r="Q28" s="58">
        <v>40263365</v>
      </c>
      <c r="R28" s="59">
        <v>1006584</v>
      </c>
      <c r="S28" s="92">
        <v>68</v>
      </c>
      <c r="T28" s="92" t="s">
        <v>896</v>
      </c>
      <c r="U28" s="92">
        <v>20</v>
      </c>
      <c r="V28" s="93">
        <v>70629109</v>
      </c>
      <c r="W28" s="94" t="s">
        <v>195</v>
      </c>
      <c r="X28" s="94" t="s">
        <v>196</v>
      </c>
      <c r="Y28" s="95">
        <v>41455386</v>
      </c>
      <c r="Z28" s="95">
        <v>1</v>
      </c>
      <c r="AA28" s="96">
        <v>311001006032</v>
      </c>
      <c r="AB28" s="95">
        <v>6</v>
      </c>
      <c r="AC28" s="95" t="s">
        <v>529</v>
      </c>
      <c r="AD28" s="95" t="s">
        <v>530</v>
      </c>
      <c r="AE28" s="95">
        <v>2794775</v>
      </c>
      <c r="AF28" s="95">
        <v>7609086</v>
      </c>
      <c r="AG28" s="95" t="s">
        <v>197</v>
      </c>
      <c r="AH28" s="95"/>
      <c r="AI28" s="95"/>
      <c r="AJ28" s="95"/>
      <c r="AK28" s="95"/>
      <c r="AL28" s="95"/>
    </row>
    <row r="29" spans="1:38" s="92" customFormat="1" ht="54">
      <c r="A29" s="90">
        <v>21</v>
      </c>
      <c r="B29" s="17" t="s">
        <v>129</v>
      </c>
      <c r="C29" s="18" t="s">
        <v>66</v>
      </c>
      <c r="D29" s="18" t="s">
        <v>127</v>
      </c>
      <c r="E29" s="56">
        <v>41292</v>
      </c>
      <c r="F29" s="57">
        <v>249258985</v>
      </c>
      <c r="G29" s="22">
        <v>1</v>
      </c>
      <c r="H29" s="19">
        <f t="shared" si="0"/>
        <v>249258985</v>
      </c>
      <c r="I29" s="19">
        <f t="shared" si="1"/>
        <v>249258985</v>
      </c>
      <c r="J29" s="18" t="s">
        <v>71</v>
      </c>
      <c r="K29" s="22">
        <v>1</v>
      </c>
      <c r="L29" s="18" t="s">
        <v>74</v>
      </c>
      <c r="M29" s="18" t="s">
        <v>72</v>
      </c>
      <c r="N29" s="18" t="s">
        <v>72</v>
      </c>
      <c r="O29" s="23" t="s">
        <v>73</v>
      </c>
      <c r="P29" s="91"/>
      <c r="Q29" s="58">
        <v>249258985</v>
      </c>
      <c r="R29" s="59">
        <v>1424337</v>
      </c>
      <c r="S29" s="92">
        <v>423</v>
      </c>
      <c r="T29" s="92" t="s">
        <v>897</v>
      </c>
      <c r="U29" s="92">
        <v>21</v>
      </c>
      <c r="V29" s="93">
        <v>272931760</v>
      </c>
      <c r="W29" s="94" t="s">
        <v>474</v>
      </c>
      <c r="X29" s="94" t="s">
        <v>474</v>
      </c>
      <c r="Y29" s="95">
        <v>860078018</v>
      </c>
      <c r="Z29" s="95">
        <v>8</v>
      </c>
      <c r="AA29" s="96" t="s">
        <v>531</v>
      </c>
      <c r="AB29" s="95">
        <v>19</v>
      </c>
      <c r="AC29" s="95" t="s">
        <v>494</v>
      </c>
      <c r="AD29" s="95" t="s">
        <v>532</v>
      </c>
      <c r="AE29" s="95">
        <v>2308771</v>
      </c>
      <c r="AF29" s="95">
        <v>5636014</v>
      </c>
      <c r="AG29" s="95" t="s">
        <v>393</v>
      </c>
      <c r="AH29" s="95"/>
      <c r="AI29" s="95"/>
      <c r="AJ29" s="95"/>
      <c r="AK29" s="95"/>
      <c r="AL29" s="95"/>
    </row>
    <row r="30" spans="1:38" s="92" customFormat="1" ht="45">
      <c r="A30" s="90">
        <v>22</v>
      </c>
      <c r="B30" s="17" t="s">
        <v>129</v>
      </c>
      <c r="C30" s="18" t="s">
        <v>66</v>
      </c>
      <c r="D30" s="18" t="s">
        <v>127</v>
      </c>
      <c r="E30" s="56">
        <v>41292</v>
      </c>
      <c r="F30" s="57">
        <v>165789740</v>
      </c>
      <c r="G30" s="22">
        <v>1</v>
      </c>
      <c r="H30" s="19">
        <f t="shared" si="0"/>
        <v>165789740</v>
      </c>
      <c r="I30" s="19">
        <f t="shared" si="1"/>
        <v>165789740</v>
      </c>
      <c r="J30" s="18" t="s">
        <v>71</v>
      </c>
      <c r="K30" s="22">
        <v>1</v>
      </c>
      <c r="L30" s="18" t="s">
        <v>74</v>
      </c>
      <c r="M30" s="18" t="s">
        <v>72</v>
      </c>
      <c r="N30" s="18" t="s">
        <v>72</v>
      </c>
      <c r="O30" s="23" t="s">
        <v>73</v>
      </c>
      <c r="P30" s="91"/>
      <c r="Q30" s="58">
        <v>165789740</v>
      </c>
      <c r="R30" s="59">
        <v>1069611</v>
      </c>
      <c r="S30" s="92">
        <v>281</v>
      </c>
      <c r="T30" s="92" t="s">
        <v>898</v>
      </c>
      <c r="U30" s="92">
        <v>22</v>
      </c>
      <c r="V30" s="93">
        <v>166921527</v>
      </c>
      <c r="W30" s="94" t="s">
        <v>201</v>
      </c>
      <c r="X30" s="94" t="s">
        <v>533</v>
      </c>
      <c r="Y30" s="95">
        <v>900135173</v>
      </c>
      <c r="Z30" s="95">
        <v>0</v>
      </c>
      <c r="AA30" s="96">
        <v>311001041067</v>
      </c>
      <c r="AB30" s="95">
        <v>7</v>
      </c>
      <c r="AC30" s="95" t="s">
        <v>500</v>
      </c>
      <c r="AD30" s="95" t="s">
        <v>534</v>
      </c>
      <c r="AE30" s="95">
        <v>7772943</v>
      </c>
      <c r="AF30" s="95">
        <v>7768151</v>
      </c>
      <c r="AG30" s="95" t="s">
        <v>202</v>
      </c>
      <c r="AH30" s="95"/>
      <c r="AI30" s="95"/>
      <c r="AJ30" s="95"/>
      <c r="AK30" s="95"/>
      <c r="AL30" s="95"/>
    </row>
    <row r="31" spans="1:38" s="92" customFormat="1" ht="45">
      <c r="A31" s="90">
        <v>23</v>
      </c>
      <c r="B31" s="17" t="s">
        <v>129</v>
      </c>
      <c r="C31" s="18" t="s">
        <v>66</v>
      </c>
      <c r="D31" s="18" t="s">
        <v>127</v>
      </c>
      <c r="E31" s="56">
        <v>41292</v>
      </c>
      <c r="F31" s="57">
        <v>214654818</v>
      </c>
      <c r="G31" s="22">
        <v>1</v>
      </c>
      <c r="H31" s="19">
        <f t="shared" si="0"/>
        <v>214654818</v>
      </c>
      <c r="I31" s="19">
        <f t="shared" si="1"/>
        <v>214654818</v>
      </c>
      <c r="J31" s="18" t="s">
        <v>71</v>
      </c>
      <c r="K31" s="22">
        <v>1</v>
      </c>
      <c r="L31" s="18" t="s">
        <v>74</v>
      </c>
      <c r="M31" s="18" t="s">
        <v>72</v>
      </c>
      <c r="N31" s="18" t="s">
        <v>72</v>
      </c>
      <c r="O31" s="23" t="s">
        <v>73</v>
      </c>
      <c r="P31" s="91"/>
      <c r="Q31" s="58">
        <v>214654818</v>
      </c>
      <c r="R31" s="59">
        <v>872581</v>
      </c>
      <c r="S31" s="92">
        <v>364</v>
      </c>
      <c r="T31" s="92" t="s">
        <v>899</v>
      </c>
      <c r="U31" s="92">
        <v>23</v>
      </c>
      <c r="V31" s="93">
        <v>216826578</v>
      </c>
      <c r="W31" s="94" t="s">
        <v>536</v>
      </c>
      <c r="X31" s="94" t="s">
        <v>535</v>
      </c>
      <c r="Y31" s="95">
        <v>900482815</v>
      </c>
      <c r="Z31" s="95">
        <v>8</v>
      </c>
      <c r="AA31" s="96">
        <v>311001001642</v>
      </c>
      <c r="AB31" s="95">
        <v>4</v>
      </c>
      <c r="AC31" s="95" t="s">
        <v>537</v>
      </c>
      <c r="AD31" s="95" t="s">
        <v>538</v>
      </c>
      <c r="AE31" s="95">
        <v>2066037</v>
      </c>
      <c r="AF31" s="95">
        <v>2075096</v>
      </c>
      <c r="AG31" s="95" t="s">
        <v>178</v>
      </c>
      <c r="AH31" s="95"/>
      <c r="AI31" s="95"/>
      <c r="AJ31" s="95"/>
      <c r="AK31" s="95"/>
      <c r="AL31" s="95"/>
    </row>
    <row r="32" spans="1:38" s="92" customFormat="1" ht="45">
      <c r="A32" s="90">
        <v>24</v>
      </c>
      <c r="B32" s="17" t="s">
        <v>129</v>
      </c>
      <c r="C32" s="18" t="s">
        <v>66</v>
      </c>
      <c r="D32" s="18" t="s">
        <v>127</v>
      </c>
      <c r="E32" s="56">
        <v>41292</v>
      </c>
      <c r="F32" s="57">
        <v>237833040</v>
      </c>
      <c r="G32" s="22">
        <v>1</v>
      </c>
      <c r="H32" s="19">
        <f t="shared" si="0"/>
        <v>237833040</v>
      </c>
      <c r="I32" s="19">
        <f t="shared" si="1"/>
        <v>237833040</v>
      </c>
      <c r="J32" s="18" t="s">
        <v>71</v>
      </c>
      <c r="K32" s="22">
        <v>1</v>
      </c>
      <c r="L32" s="18" t="s">
        <v>74</v>
      </c>
      <c r="M32" s="18" t="s">
        <v>72</v>
      </c>
      <c r="N32" s="18" t="s">
        <v>72</v>
      </c>
      <c r="O32" s="23" t="s">
        <v>73</v>
      </c>
      <c r="P32" s="91"/>
      <c r="Q32" s="58">
        <v>237833040</v>
      </c>
      <c r="R32" s="59">
        <v>1132538</v>
      </c>
      <c r="S32" s="92">
        <v>403</v>
      </c>
      <c r="T32" s="92" t="s">
        <v>900</v>
      </c>
      <c r="U32" s="92">
        <v>24</v>
      </c>
      <c r="V32" s="93">
        <v>251226020</v>
      </c>
      <c r="W32" s="94" t="s">
        <v>459</v>
      </c>
      <c r="X32" s="94" t="s">
        <v>303</v>
      </c>
      <c r="Y32" s="95">
        <v>900138409</v>
      </c>
      <c r="Z32" s="95">
        <v>7</v>
      </c>
      <c r="AA32" s="96">
        <v>311001088331</v>
      </c>
      <c r="AB32" s="95">
        <v>10</v>
      </c>
      <c r="AC32" s="95" t="s">
        <v>539</v>
      </c>
      <c r="AD32" s="95" t="s">
        <v>540</v>
      </c>
      <c r="AE32" s="95">
        <v>4355245</v>
      </c>
      <c r="AF32" s="95">
        <v>0</v>
      </c>
      <c r="AG32" s="95" t="s">
        <v>304</v>
      </c>
      <c r="AH32" s="95"/>
      <c r="AI32" s="95"/>
      <c r="AJ32" s="95"/>
      <c r="AK32" s="95"/>
      <c r="AL32" s="95"/>
    </row>
    <row r="33" spans="1:38" s="92" customFormat="1" ht="45">
      <c r="A33" s="90">
        <v>25</v>
      </c>
      <c r="B33" s="17" t="s">
        <v>129</v>
      </c>
      <c r="C33" s="18" t="s">
        <v>66</v>
      </c>
      <c r="D33" s="18" t="s">
        <v>127</v>
      </c>
      <c r="E33" s="56">
        <v>41292</v>
      </c>
      <c r="F33" s="57">
        <v>314599376</v>
      </c>
      <c r="G33" s="22">
        <v>1</v>
      </c>
      <c r="H33" s="19">
        <f t="shared" si="0"/>
        <v>314599376</v>
      </c>
      <c r="I33" s="19">
        <f t="shared" si="1"/>
        <v>314599376</v>
      </c>
      <c r="J33" s="18" t="s">
        <v>71</v>
      </c>
      <c r="K33" s="22">
        <v>1</v>
      </c>
      <c r="L33" s="18" t="s">
        <v>74</v>
      </c>
      <c r="M33" s="18" t="s">
        <v>72</v>
      </c>
      <c r="N33" s="18" t="s">
        <v>72</v>
      </c>
      <c r="O33" s="23" t="s">
        <v>73</v>
      </c>
      <c r="P33" s="91"/>
      <c r="Q33" s="58">
        <v>314599376</v>
      </c>
      <c r="R33" s="59">
        <v>1143998</v>
      </c>
      <c r="S33" s="92">
        <v>534</v>
      </c>
      <c r="T33" s="92" t="s">
        <v>901</v>
      </c>
      <c r="U33" s="92">
        <v>25</v>
      </c>
      <c r="V33" s="93">
        <v>335816877</v>
      </c>
      <c r="W33" s="94" t="s">
        <v>541</v>
      </c>
      <c r="X33" s="94" t="s">
        <v>467</v>
      </c>
      <c r="Y33" s="95">
        <v>900020936</v>
      </c>
      <c r="Z33" s="95">
        <v>9</v>
      </c>
      <c r="AA33" s="96">
        <v>311001076791</v>
      </c>
      <c r="AB33" s="95">
        <v>11</v>
      </c>
      <c r="AC33" s="95" t="s">
        <v>486</v>
      </c>
      <c r="AD33" s="95" t="s">
        <v>542</v>
      </c>
      <c r="AE33" s="95">
        <v>6971482</v>
      </c>
      <c r="AF33" s="95">
        <v>6932880</v>
      </c>
      <c r="AG33" s="95" t="s">
        <v>543</v>
      </c>
      <c r="AH33" s="95"/>
      <c r="AI33" s="95"/>
      <c r="AJ33" s="95"/>
      <c r="AK33" s="95"/>
      <c r="AL33" s="95"/>
    </row>
    <row r="34" spans="1:38" s="92" customFormat="1" ht="45">
      <c r="A34" s="90">
        <v>26</v>
      </c>
      <c r="B34" s="17" t="s">
        <v>129</v>
      </c>
      <c r="C34" s="18" t="s">
        <v>66</v>
      </c>
      <c r="D34" s="18" t="s">
        <v>127</v>
      </c>
      <c r="E34" s="56">
        <v>41292</v>
      </c>
      <c r="F34" s="57">
        <v>488586337</v>
      </c>
      <c r="G34" s="22">
        <v>1</v>
      </c>
      <c r="H34" s="19">
        <f t="shared" si="0"/>
        <v>488586337</v>
      </c>
      <c r="I34" s="19">
        <f t="shared" si="1"/>
        <v>488586337</v>
      </c>
      <c r="J34" s="18" t="s">
        <v>71</v>
      </c>
      <c r="K34" s="22">
        <v>1</v>
      </c>
      <c r="L34" s="18" t="s">
        <v>74</v>
      </c>
      <c r="M34" s="18" t="s">
        <v>72</v>
      </c>
      <c r="N34" s="18" t="s">
        <v>72</v>
      </c>
      <c r="O34" s="23" t="s">
        <v>73</v>
      </c>
      <c r="P34" s="91"/>
      <c r="Q34" s="58">
        <v>488586337</v>
      </c>
      <c r="R34" s="59">
        <v>861704</v>
      </c>
      <c r="S34" s="92">
        <v>829</v>
      </c>
      <c r="T34" s="92" t="s">
        <v>902</v>
      </c>
      <c r="U34" s="92">
        <v>26</v>
      </c>
      <c r="V34" s="93">
        <v>545904374</v>
      </c>
      <c r="W34" s="94" t="s">
        <v>169</v>
      </c>
      <c r="X34" s="94" t="s">
        <v>544</v>
      </c>
      <c r="Y34" s="95">
        <v>19232155</v>
      </c>
      <c r="Z34" s="95">
        <v>8</v>
      </c>
      <c r="AA34" s="96">
        <v>311001046824</v>
      </c>
      <c r="AB34" s="95">
        <v>19</v>
      </c>
      <c r="AC34" s="95" t="s">
        <v>494</v>
      </c>
      <c r="AD34" s="95" t="s">
        <v>545</v>
      </c>
      <c r="AE34" s="95">
        <v>7908006</v>
      </c>
      <c r="AF34" s="95">
        <v>7657452</v>
      </c>
      <c r="AG34" s="95" t="s">
        <v>413</v>
      </c>
      <c r="AH34" s="95"/>
      <c r="AI34" s="95"/>
      <c r="AJ34" s="95"/>
      <c r="AK34" s="95"/>
      <c r="AL34" s="95"/>
    </row>
    <row r="35" spans="1:38" s="92" customFormat="1" ht="45">
      <c r="A35" s="90">
        <v>27</v>
      </c>
      <c r="B35" s="17" t="s">
        <v>129</v>
      </c>
      <c r="C35" s="18" t="s">
        <v>66</v>
      </c>
      <c r="D35" s="18" t="s">
        <v>127</v>
      </c>
      <c r="E35" s="56">
        <v>41292</v>
      </c>
      <c r="F35" s="57">
        <v>244612590</v>
      </c>
      <c r="G35" s="22">
        <v>1</v>
      </c>
      <c r="H35" s="19">
        <f t="shared" si="0"/>
        <v>244612590</v>
      </c>
      <c r="I35" s="19">
        <f t="shared" si="1"/>
        <v>244612590</v>
      </c>
      <c r="J35" s="18" t="s">
        <v>71</v>
      </c>
      <c r="K35" s="22">
        <v>1</v>
      </c>
      <c r="L35" s="18" t="s">
        <v>74</v>
      </c>
      <c r="M35" s="18" t="s">
        <v>72</v>
      </c>
      <c r="N35" s="18" t="s">
        <v>72</v>
      </c>
      <c r="O35" s="23" t="s">
        <v>73</v>
      </c>
      <c r="P35" s="91"/>
      <c r="Q35" s="58">
        <v>244612590</v>
      </c>
      <c r="R35" s="59">
        <v>1630751</v>
      </c>
      <c r="S35" s="92">
        <v>415</v>
      </c>
      <c r="T35" s="92" t="s">
        <v>903</v>
      </c>
      <c r="U35" s="92">
        <v>27</v>
      </c>
      <c r="V35" s="93">
        <v>265645034</v>
      </c>
      <c r="W35" s="94" t="s">
        <v>546</v>
      </c>
      <c r="X35" s="94" t="s">
        <v>377</v>
      </c>
      <c r="Y35" s="95">
        <v>25911266</v>
      </c>
      <c r="Z35" s="95">
        <v>2</v>
      </c>
      <c r="AA35" s="96">
        <v>311001088250</v>
      </c>
      <c r="AB35" s="95">
        <v>18</v>
      </c>
      <c r="AC35" s="95" t="s">
        <v>547</v>
      </c>
      <c r="AD35" s="95" t="s">
        <v>548</v>
      </c>
      <c r="AE35" s="95">
        <v>2041951</v>
      </c>
      <c r="AF35" s="95">
        <v>5103453</v>
      </c>
      <c r="AG35" s="95" t="s">
        <v>378</v>
      </c>
      <c r="AH35" s="95"/>
      <c r="AI35" s="95"/>
      <c r="AJ35" s="95"/>
      <c r="AK35" s="95"/>
      <c r="AL35" s="95"/>
    </row>
    <row r="36" spans="1:38" s="92" customFormat="1" ht="45">
      <c r="A36" s="90">
        <v>28</v>
      </c>
      <c r="B36" s="17" t="s">
        <v>129</v>
      </c>
      <c r="C36" s="18" t="s">
        <v>66</v>
      </c>
      <c r="D36" s="18" t="s">
        <v>127</v>
      </c>
      <c r="E36" s="56">
        <v>41292</v>
      </c>
      <c r="F36" s="57">
        <v>701034805</v>
      </c>
      <c r="G36" s="22">
        <v>1</v>
      </c>
      <c r="H36" s="19">
        <f t="shared" si="0"/>
        <v>701034805</v>
      </c>
      <c r="I36" s="19">
        <f t="shared" si="1"/>
        <v>701034805</v>
      </c>
      <c r="J36" s="18" t="s">
        <v>71</v>
      </c>
      <c r="K36" s="22">
        <v>1</v>
      </c>
      <c r="L36" s="18" t="s">
        <v>74</v>
      </c>
      <c r="M36" s="18" t="s">
        <v>72</v>
      </c>
      <c r="N36" s="18" t="s">
        <v>72</v>
      </c>
      <c r="O36" s="23" t="s">
        <v>73</v>
      </c>
      <c r="P36" s="91"/>
      <c r="Q36" s="58">
        <v>701034805</v>
      </c>
      <c r="R36" s="59">
        <v>1198350</v>
      </c>
      <c r="S36" s="92">
        <v>1189</v>
      </c>
      <c r="T36" s="92" t="s">
        <v>904</v>
      </c>
      <c r="U36" s="92">
        <v>28</v>
      </c>
      <c r="V36" s="93">
        <v>737934366</v>
      </c>
      <c r="W36" s="94" t="s">
        <v>384</v>
      </c>
      <c r="X36" s="94" t="s">
        <v>549</v>
      </c>
      <c r="Y36" s="95">
        <v>860031909</v>
      </c>
      <c r="Z36" s="95">
        <v>2</v>
      </c>
      <c r="AA36" s="96">
        <v>311001024871</v>
      </c>
      <c r="AB36" s="95">
        <v>18</v>
      </c>
      <c r="AC36" s="95" t="s">
        <v>547</v>
      </c>
      <c r="AD36" s="95" t="s">
        <v>550</v>
      </c>
      <c r="AE36" s="95">
        <v>7720082</v>
      </c>
      <c r="AF36" s="95">
        <v>7720092</v>
      </c>
      <c r="AG36" s="95" t="s">
        <v>385</v>
      </c>
      <c r="AH36" s="95"/>
      <c r="AI36" s="95"/>
      <c r="AJ36" s="95"/>
      <c r="AK36" s="95"/>
      <c r="AL36" s="95"/>
    </row>
    <row r="37" spans="1:38" s="92" customFormat="1" ht="45">
      <c r="A37" s="90">
        <v>29</v>
      </c>
      <c r="B37" s="17" t="s">
        <v>129</v>
      </c>
      <c r="C37" s="18" t="s">
        <v>66</v>
      </c>
      <c r="D37" s="18" t="s">
        <v>127</v>
      </c>
      <c r="E37" s="56">
        <v>41292</v>
      </c>
      <c r="F37" s="57">
        <v>1340460340</v>
      </c>
      <c r="G37" s="22">
        <v>1</v>
      </c>
      <c r="H37" s="19">
        <f t="shared" si="0"/>
        <v>1340460340</v>
      </c>
      <c r="I37" s="19">
        <f t="shared" si="1"/>
        <v>1340460340</v>
      </c>
      <c r="J37" s="18" t="s">
        <v>71</v>
      </c>
      <c r="K37" s="22">
        <v>1</v>
      </c>
      <c r="L37" s="18" t="s">
        <v>74</v>
      </c>
      <c r="M37" s="18" t="s">
        <v>72</v>
      </c>
      <c r="N37" s="18" t="s">
        <v>72</v>
      </c>
      <c r="O37" s="23" t="s">
        <v>73</v>
      </c>
      <c r="P37" s="91"/>
      <c r="Q37" s="58">
        <v>1340460340</v>
      </c>
      <c r="R37" s="59">
        <v>1121724</v>
      </c>
      <c r="S37" s="92">
        <v>2274</v>
      </c>
      <c r="T37" s="92" t="s">
        <v>905</v>
      </c>
      <c r="U37" s="92">
        <v>29</v>
      </c>
      <c r="V37" s="93">
        <v>1433216379</v>
      </c>
      <c r="W37" s="94" t="s">
        <v>552</v>
      </c>
      <c r="X37" s="94" t="s">
        <v>551</v>
      </c>
      <c r="Y37" s="95">
        <v>900029878</v>
      </c>
      <c r="Z37" s="95">
        <v>0</v>
      </c>
      <c r="AA37" s="96">
        <v>311001045011</v>
      </c>
      <c r="AB37" s="95">
        <v>7</v>
      </c>
      <c r="AC37" s="95" t="s">
        <v>500</v>
      </c>
      <c r="AD37" s="95" t="s">
        <v>553</v>
      </c>
      <c r="AE37" s="95">
        <v>7837342</v>
      </c>
      <c r="AF37" s="95">
        <v>7833576</v>
      </c>
      <c r="AG37" s="95" t="s">
        <v>216</v>
      </c>
      <c r="AH37" s="95"/>
      <c r="AI37" s="95"/>
      <c r="AJ37" s="95"/>
      <c r="AK37" s="95"/>
      <c r="AL37" s="95"/>
    </row>
    <row r="38" spans="1:38" s="92" customFormat="1" ht="45">
      <c r="A38" s="90">
        <v>30</v>
      </c>
      <c r="B38" s="17" t="s">
        <v>129</v>
      </c>
      <c r="C38" s="18" t="s">
        <v>66</v>
      </c>
      <c r="D38" s="18" t="s">
        <v>127</v>
      </c>
      <c r="E38" s="56">
        <v>41292</v>
      </c>
      <c r="F38" s="57">
        <v>179144769</v>
      </c>
      <c r="G38" s="22">
        <v>1</v>
      </c>
      <c r="H38" s="19">
        <f t="shared" si="0"/>
        <v>179144769</v>
      </c>
      <c r="I38" s="19">
        <f t="shared" si="1"/>
        <v>179144769</v>
      </c>
      <c r="J38" s="18" t="s">
        <v>71</v>
      </c>
      <c r="K38" s="22">
        <v>1</v>
      </c>
      <c r="L38" s="18" t="s">
        <v>74</v>
      </c>
      <c r="M38" s="18" t="s">
        <v>72</v>
      </c>
      <c r="N38" s="18" t="s">
        <v>72</v>
      </c>
      <c r="O38" s="23" t="s">
        <v>73</v>
      </c>
      <c r="P38" s="91"/>
      <c r="Q38" s="58">
        <v>179144769</v>
      </c>
      <c r="R38" s="59">
        <v>984312</v>
      </c>
      <c r="S38" s="92">
        <v>304</v>
      </c>
      <c r="T38" s="92" t="s">
        <v>906</v>
      </c>
      <c r="U38" s="92">
        <v>30</v>
      </c>
      <c r="V38" s="93">
        <v>128976198</v>
      </c>
      <c r="W38" s="94" t="s">
        <v>165</v>
      </c>
      <c r="X38" s="94" t="s">
        <v>410</v>
      </c>
      <c r="Y38" s="95">
        <v>19084632</v>
      </c>
      <c r="Z38" s="95">
        <v>4</v>
      </c>
      <c r="AA38" s="96">
        <v>311001036951</v>
      </c>
      <c r="AB38" s="95">
        <v>19</v>
      </c>
      <c r="AC38" s="95" t="s">
        <v>494</v>
      </c>
      <c r="AD38" s="95" t="s">
        <v>554</v>
      </c>
      <c r="AE38" s="95">
        <v>7650672</v>
      </c>
      <c r="AF38" s="95">
        <v>7651569</v>
      </c>
      <c r="AG38" s="95" t="s">
        <v>411</v>
      </c>
      <c r="AH38" s="95"/>
      <c r="AI38" s="95"/>
      <c r="AJ38" s="95"/>
      <c r="AK38" s="95"/>
      <c r="AL38" s="95"/>
    </row>
    <row r="39" spans="1:38" s="92" customFormat="1" ht="63">
      <c r="A39" s="90">
        <v>31</v>
      </c>
      <c r="B39" s="17" t="s">
        <v>129</v>
      </c>
      <c r="C39" s="18" t="s">
        <v>66</v>
      </c>
      <c r="D39" s="18" t="s">
        <v>127</v>
      </c>
      <c r="E39" s="56">
        <v>41292</v>
      </c>
      <c r="F39" s="57">
        <v>57307540</v>
      </c>
      <c r="G39" s="22">
        <v>1</v>
      </c>
      <c r="H39" s="19">
        <f t="shared" si="0"/>
        <v>57307540</v>
      </c>
      <c r="I39" s="19">
        <f t="shared" si="1"/>
        <v>57307540</v>
      </c>
      <c r="J39" s="18" t="s">
        <v>71</v>
      </c>
      <c r="K39" s="22">
        <v>1</v>
      </c>
      <c r="L39" s="18" t="s">
        <v>74</v>
      </c>
      <c r="M39" s="18" t="s">
        <v>72</v>
      </c>
      <c r="N39" s="18" t="s">
        <v>72</v>
      </c>
      <c r="O39" s="23" t="s">
        <v>73</v>
      </c>
      <c r="P39" s="91"/>
      <c r="Q39" s="58">
        <v>57307540</v>
      </c>
      <c r="R39" s="59">
        <v>1102068</v>
      </c>
      <c r="S39" s="92">
        <v>97</v>
      </c>
      <c r="T39" s="92" t="s">
        <v>907</v>
      </c>
      <c r="U39" s="92">
        <v>31</v>
      </c>
      <c r="V39" s="93">
        <v>79363353</v>
      </c>
      <c r="W39" s="94" t="s">
        <v>311</v>
      </c>
      <c r="X39" s="94" t="s">
        <v>555</v>
      </c>
      <c r="Y39" s="95">
        <v>860025553</v>
      </c>
      <c r="Z39" s="95">
        <v>1</v>
      </c>
      <c r="AA39" s="96">
        <v>311001002908</v>
      </c>
      <c r="AB39" s="95">
        <v>10</v>
      </c>
      <c r="AC39" s="95" t="s">
        <v>539</v>
      </c>
      <c r="AD39" s="95" t="s">
        <v>556</v>
      </c>
      <c r="AE39" s="95">
        <v>2630771</v>
      </c>
      <c r="AF39" s="95">
        <v>2630709</v>
      </c>
      <c r="AG39" s="95" t="s">
        <v>312</v>
      </c>
      <c r="AH39" s="95"/>
      <c r="AI39" s="95"/>
      <c r="AJ39" s="95"/>
      <c r="AK39" s="95"/>
      <c r="AL39" s="95"/>
    </row>
    <row r="40" spans="1:38" s="92" customFormat="1" ht="45">
      <c r="A40" s="90">
        <v>32</v>
      </c>
      <c r="B40" s="17" t="s">
        <v>129</v>
      </c>
      <c r="C40" s="18" t="s">
        <v>66</v>
      </c>
      <c r="D40" s="18" t="s">
        <v>127</v>
      </c>
      <c r="E40" s="56">
        <v>41292</v>
      </c>
      <c r="F40" s="57">
        <v>90881116</v>
      </c>
      <c r="G40" s="22">
        <v>1</v>
      </c>
      <c r="H40" s="19">
        <f t="shared" si="0"/>
        <v>90881116</v>
      </c>
      <c r="I40" s="19">
        <f t="shared" si="1"/>
        <v>90881116</v>
      </c>
      <c r="J40" s="18" t="s">
        <v>71</v>
      </c>
      <c r="K40" s="22">
        <v>1</v>
      </c>
      <c r="L40" s="18" t="s">
        <v>74</v>
      </c>
      <c r="M40" s="18" t="s">
        <v>72</v>
      </c>
      <c r="N40" s="18" t="s">
        <v>72</v>
      </c>
      <c r="O40" s="23" t="s">
        <v>73</v>
      </c>
      <c r="P40" s="91"/>
      <c r="Q40" s="58">
        <v>90881116</v>
      </c>
      <c r="R40" s="59">
        <v>998694</v>
      </c>
      <c r="S40" s="92">
        <v>154</v>
      </c>
      <c r="T40" s="92" t="s">
        <v>908</v>
      </c>
      <c r="U40" s="92">
        <v>32</v>
      </c>
      <c r="V40" s="93">
        <v>95883951</v>
      </c>
      <c r="W40" s="94" t="s">
        <v>558</v>
      </c>
      <c r="X40" s="94" t="s">
        <v>557</v>
      </c>
      <c r="Y40" s="95">
        <v>900030320</v>
      </c>
      <c r="Z40" s="95">
        <v>5</v>
      </c>
      <c r="AA40" s="96">
        <v>311001025983</v>
      </c>
      <c r="AB40" s="95">
        <v>5</v>
      </c>
      <c r="AC40" s="95" t="s">
        <v>497</v>
      </c>
      <c r="AD40" s="95" t="s">
        <v>559</v>
      </c>
      <c r="AE40" s="95">
        <v>7631930</v>
      </c>
      <c r="AF40" s="95">
        <v>0</v>
      </c>
      <c r="AG40" s="95" t="s">
        <v>188</v>
      </c>
      <c r="AH40" s="95"/>
      <c r="AI40" s="95"/>
      <c r="AJ40" s="95"/>
      <c r="AK40" s="95"/>
      <c r="AL40" s="95"/>
    </row>
    <row r="41" spans="1:38" s="92" customFormat="1" ht="63">
      <c r="A41" s="90">
        <v>33</v>
      </c>
      <c r="B41" s="17" t="s">
        <v>129</v>
      </c>
      <c r="C41" s="18" t="s">
        <v>66</v>
      </c>
      <c r="D41" s="18" t="s">
        <v>127</v>
      </c>
      <c r="E41" s="56">
        <v>41292</v>
      </c>
      <c r="F41" s="57">
        <v>338386308</v>
      </c>
      <c r="G41" s="22">
        <v>1</v>
      </c>
      <c r="H41" s="19">
        <f t="shared" si="0"/>
        <v>338386308</v>
      </c>
      <c r="I41" s="19">
        <f t="shared" si="1"/>
        <v>338386308</v>
      </c>
      <c r="J41" s="18" t="s">
        <v>71</v>
      </c>
      <c r="K41" s="22">
        <v>1</v>
      </c>
      <c r="L41" s="18" t="s">
        <v>74</v>
      </c>
      <c r="M41" s="18" t="s">
        <v>72</v>
      </c>
      <c r="N41" s="18" t="s">
        <v>72</v>
      </c>
      <c r="O41" s="23" t="s">
        <v>73</v>
      </c>
      <c r="P41" s="91"/>
      <c r="Q41" s="58">
        <v>338386308</v>
      </c>
      <c r="R41" s="59">
        <v>1044402</v>
      </c>
      <c r="S41" s="92">
        <v>574</v>
      </c>
      <c r="T41" s="92" t="s">
        <v>909</v>
      </c>
      <c r="U41" s="92">
        <v>33</v>
      </c>
      <c r="V41" s="93">
        <v>365605644</v>
      </c>
      <c r="W41" s="94" t="s">
        <v>219</v>
      </c>
      <c r="X41" s="94" t="s">
        <v>560</v>
      </c>
      <c r="Y41" s="95">
        <v>800052593</v>
      </c>
      <c r="Z41" s="95">
        <v>0</v>
      </c>
      <c r="AA41" s="96" t="s">
        <v>561</v>
      </c>
      <c r="AB41" s="95">
        <v>7</v>
      </c>
      <c r="AC41" s="95" t="s">
        <v>500</v>
      </c>
      <c r="AD41" s="95" t="s">
        <v>562</v>
      </c>
      <c r="AE41" s="95">
        <v>7802210</v>
      </c>
      <c r="AF41" s="95">
        <v>0</v>
      </c>
      <c r="AG41" s="95" t="s">
        <v>563</v>
      </c>
      <c r="AH41" s="95"/>
      <c r="AI41" s="95"/>
      <c r="AJ41" s="95"/>
      <c r="AK41" s="95"/>
      <c r="AL41" s="95"/>
    </row>
    <row r="42" spans="1:38" s="92" customFormat="1" ht="45">
      <c r="A42" s="90">
        <v>34</v>
      </c>
      <c r="B42" s="17" t="s">
        <v>129</v>
      </c>
      <c r="C42" s="18" t="s">
        <v>66</v>
      </c>
      <c r="D42" s="18" t="s">
        <v>127</v>
      </c>
      <c r="E42" s="56">
        <v>41292</v>
      </c>
      <c r="F42" s="57">
        <v>755340213</v>
      </c>
      <c r="G42" s="22">
        <v>1</v>
      </c>
      <c r="H42" s="19">
        <f t="shared" si="0"/>
        <v>755340213</v>
      </c>
      <c r="I42" s="19">
        <f t="shared" si="1"/>
        <v>755340213</v>
      </c>
      <c r="J42" s="18" t="s">
        <v>71</v>
      </c>
      <c r="K42" s="22">
        <v>1</v>
      </c>
      <c r="L42" s="18" t="s">
        <v>74</v>
      </c>
      <c r="M42" s="18" t="s">
        <v>72</v>
      </c>
      <c r="N42" s="18" t="s">
        <v>72</v>
      </c>
      <c r="O42" s="23" t="s">
        <v>73</v>
      </c>
      <c r="P42" s="91"/>
      <c r="Q42" s="58">
        <v>755340213</v>
      </c>
      <c r="R42" s="59">
        <v>1414495</v>
      </c>
      <c r="S42" s="92">
        <v>1281</v>
      </c>
      <c r="T42" s="92" t="s">
        <v>910</v>
      </c>
      <c r="U42" s="92">
        <v>34</v>
      </c>
      <c r="V42" s="93">
        <v>846969770</v>
      </c>
      <c r="W42" s="94" t="s">
        <v>340</v>
      </c>
      <c r="X42" s="94" t="s">
        <v>564</v>
      </c>
      <c r="Y42" s="95">
        <v>900030520</v>
      </c>
      <c r="Z42" s="95">
        <v>1</v>
      </c>
      <c r="AA42" s="96">
        <v>311001044724</v>
      </c>
      <c r="AB42" s="95">
        <v>11</v>
      </c>
      <c r="AC42" s="95" t="s">
        <v>486</v>
      </c>
      <c r="AD42" s="95" t="s">
        <v>565</v>
      </c>
      <c r="AE42" s="95">
        <v>6820181</v>
      </c>
      <c r="AF42" s="95">
        <v>0</v>
      </c>
      <c r="AG42" s="95" t="s">
        <v>341</v>
      </c>
      <c r="AH42" s="95"/>
      <c r="AI42" s="95"/>
      <c r="AJ42" s="95"/>
      <c r="AK42" s="95"/>
      <c r="AL42" s="95"/>
    </row>
    <row r="43" spans="1:38" s="92" customFormat="1" ht="45">
      <c r="A43" s="90">
        <v>35</v>
      </c>
      <c r="B43" s="17" t="s">
        <v>129</v>
      </c>
      <c r="C43" s="18" t="s">
        <v>66</v>
      </c>
      <c r="D43" s="18" t="s">
        <v>127</v>
      </c>
      <c r="E43" s="56">
        <v>41292</v>
      </c>
      <c r="F43" s="57">
        <v>674646564</v>
      </c>
      <c r="G43" s="22">
        <v>1</v>
      </c>
      <c r="H43" s="19">
        <f t="shared" si="0"/>
        <v>674646564</v>
      </c>
      <c r="I43" s="19">
        <f t="shared" si="1"/>
        <v>674646564</v>
      </c>
      <c r="J43" s="18" t="s">
        <v>71</v>
      </c>
      <c r="K43" s="22">
        <v>1</v>
      </c>
      <c r="L43" s="18" t="s">
        <v>74</v>
      </c>
      <c r="M43" s="18" t="s">
        <v>72</v>
      </c>
      <c r="N43" s="18" t="s">
        <v>72</v>
      </c>
      <c r="O43" s="23" t="s">
        <v>73</v>
      </c>
      <c r="P43" s="91"/>
      <c r="Q43" s="58">
        <v>674646564</v>
      </c>
      <c r="R43" s="59">
        <v>875028</v>
      </c>
      <c r="S43" s="92">
        <v>1144</v>
      </c>
      <c r="T43" s="92" t="s">
        <v>911</v>
      </c>
      <c r="U43" s="92">
        <v>35</v>
      </c>
      <c r="V43" s="93">
        <v>725744513</v>
      </c>
      <c r="W43" s="94" t="s">
        <v>251</v>
      </c>
      <c r="X43" s="94" t="s">
        <v>443</v>
      </c>
      <c r="Y43" s="95">
        <v>900076551</v>
      </c>
      <c r="Z43" s="95">
        <v>8</v>
      </c>
      <c r="AA43" s="96">
        <v>311001087920</v>
      </c>
      <c r="AB43" s="95">
        <v>7</v>
      </c>
      <c r="AC43" s="95" t="s">
        <v>500</v>
      </c>
      <c r="AD43" s="95" t="s">
        <v>566</v>
      </c>
      <c r="AE43" s="95">
        <v>5752735</v>
      </c>
      <c r="AF43" s="95">
        <v>5757779</v>
      </c>
      <c r="AG43" s="95" t="s">
        <v>252</v>
      </c>
      <c r="AH43" s="95"/>
      <c r="AI43" s="95"/>
      <c r="AJ43" s="95"/>
      <c r="AK43" s="95"/>
      <c r="AL43" s="95"/>
    </row>
    <row r="44" spans="1:38" s="92" customFormat="1" ht="45">
      <c r="A44" s="90">
        <v>36</v>
      </c>
      <c r="B44" s="17" t="s">
        <v>129</v>
      </c>
      <c r="C44" s="18" t="s">
        <v>66</v>
      </c>
      <c r="D44" s="18" t="s">
        <v>127</v>
      </c>
      <c r="E44" s="56">
        <v>41292</v>
      </c>
      <c r="F44" s="57">
        <v>246637246</v>
      </c>
      <c r="G44" s="22">
        <v>1</v>
      </c>
      <c r="H44" s="19">
        <f t="shared" si="0"/>
        <v>246637246</v>
      </c>
      <c r="I44" s="19">
        <f t="shared" si="1"/>
        <v>246637246</v>
      </c>
      <c r="J44" s="18" t="s">
        <v>71</v>
      </c>
      <c r="K44" s="22">
        <v>1</v>
      </c>
      <c r="L44" s="18" t="s">
        <v>74</v>
      </c>
      <c r="M44" s="18" t="s">
        <v>72</v>
      </c>
      <c r="N44" s="18" t="s">
        <v>72</v>
      </c>
      <c r="O44" s="23" t="s">
        <v>73</v>
      </c>
      <c r="P44" s="91"/>
      <c r="Q44" s="58">
        <v>246637246</v>
      </c>
      <c r="R44" s="59">
        <v>1271326</v>
      </c>
      <c r="S44" s="92">
        <v>418</v>
      </c>
      <c r="T44" s="92" t="s">
        <v>912</v>
      </c>
      <c r="U44" s="92">
        <v>36</v>
      </c>
      <c r="V44" s="93">
        <v>269020005</v>
      </c>
      <c r="W44" s="94" t="s">
        <v>168</v>
      </c>
      <c r="X44" s="94" t="s">
        <v>475</v>
      </c>
      <c r="Y44" s="95">
        <v>860063856</v>
      </c>
      <c r="Z44" s="95">
        <v>8</v>
      </c>
      <c r="AA44" s="96">
        <v>311001001570</v>
      </c>
      <c r="AB44" s="95">
        <v>19</v>
      </c>
      <c r="AC44" s="95" t="s">
        <v>494</v>
      </c>
      <c r="AD44" s="95" t="s">
        <v>567</v>
      </c>
      <c r="AE44" s="95">
        <v>7653331</v>
      </c>
      <c r="AF44" s="95">
        <v>7900587</v>
      </c>
      <c r="AG44" s="95" t="s">
        <v>412</v>
      </c>
      <c r="AH44" s="95"/>
      <c r="AI44" s="95"/>
      <c r="AJ44" s="95"/>
      <c r="AK44" s="95"/>
      <c r="AL44" s="95"/>
    </row>
    <row r="45" spans="1:38" s="92" customFormat="1" ht="45">
      <c r="A45" s="90">
        <v>37</v>
      </c>
      <c r="B45" s="17" t="s">
        <v>129</v>
      </c>
      <c r="C45" s="18" t="s">
        <v>66</v>
      </c>
      <c r="D45" s="18" t="s">
        <v>127</v>
      </c>
      <c r="E45" s="56">
        <v>41292</v>
      </c>
      <c r="F45" s="57">
        <v>864183138</v>
      </c>
      <c r="G45" s="22">
        <v>1</v>
      </c>
      <c r="H45" s="19">
        <f t="shared" si="0"/>
        <v>864183138</v>
      </c>
      <c r="I45" s="19">
        <f t="shared" si="1"/>
        <v>864183138</v>
      </c>
      <c r="J45" s="18" t="s">
        <v>71</v>
      </c>
      <c r="K45" s="22">
        <v>1</v>
      </c>
      <c r="L45" s="18" t="s">
        <v>74</v>
      </c>
      <c r="M45" s="18" t="s">
        <v>72</v>
      </c>
      <c r="N45" s="18" t="s">
        <v>72</v>
      </c>
      <c r="O45" s="23" t="s">
        <v>73</v>
      </c>
      <c r="P45" s="91"/>
      <c r="Q45" s="58">
        <v>864183138</v>
      </c>
      <c r="R45" s="59">
        <v>1582753</v>
      </c>
      <c r="S45" s="92">
        <v>1466</v>
      </c>
      <c r="T45" s="92" t="s">
        <v>913</v>
      </c>
      <c r="U45" s="92">
        <v>37</v>
      </c>
      <c r="V45" s="93">
        <v>963045626</v>
      </c>
      <c r="W45" s="94" t="s">
        <v>348</v>
      </c>
      <c r="X45" s="94" t="s">
        <v>348</v>
      </c>
      <c r="Y45" s="95">
        <v>800003992</v>
      </c>
      <c r="Z45" s="95">
        <v>7</v>
      </c>
      <c r="AA45" s="96">
        <v>311769004004</v>
      </c>
      <c r="AB45" s="95">
        <v>11</v>
      </c>
      <c r="AC45" s="95" t="s">
        <v>486</v>
      </c>
      <c r="AD45" s="95" t="s">
        <v>568</v>
      </c>
      <c r="AE45" s="95">
        <v>6811260</v>
      </c>
      <c r="AF45" s="95">
        <v>6810171</v>
      </c>
      <c r="AG45" s="95" t="s">
        <v>349</v>
      </c>
      <c r="AH45" s="95"/>
      <c r="AI45" s="95"/>
      <c r="AJ45" s="95"/>
      <c r="AK45" s="95"/>
      <c r="AL45" s="95"/>
    </row>
    <row r="46" spans="1:38" s="92" customFormat="1" ht="45">
      <c r="A46" s="90">
        <v>38</v>
      </c>
      <c r="B46" s="17" t="s">
        <v>129</v>
      </c>
      <c r="C46" s="18" t="s">
        <v>66</v>
      </c>
      <c r="D46" s="18" t="s">
        <v>127</v>
      </c>
      <c r="E46" s="56">
        <v>41292</v>
      </c>
      <c r="F46" s="57">
        <v>342510024</v>
      </c>
      <c r="G46" s="22">
        <v>1</v>
      </c>
      <c r="H46" s="19">
        <f t="shared" si="0"/>
        <v>342510024</v>
      </c>
      <c r="I46" s="19">
        <f t="shared" si="1"/>
        <v>342510024</v>
      </c>
      <c r="J46" s="18" t="s">
        <v>71</v>
      </c>
      <c r="K46" s="22">
        <v>1</v>
      </c>
      <c r="L46" s="18" t="s">
        <v>74</v>
      </c>
      <c r="M46" s="18" t="s">
        <v>72</v>
      </c>
      <c r="N46" s="18" t="s">
        <v>72</v>
      </c>
      <c r="O46" s="23" t="s">
        <v>73</v>
      </c>
      <c r="P46" s="91"/>
      <c r="Q46" s="58">
        <v>342510024</v>
      </c>
      <c r="R46" s="59">
        <v>1600514</v>
      </c>
      <c r="S46" s="92">
        <v>581</v>
      </c>
      <c r="T46" s="92" t="s">
        <v>914</v>
      </c>
      <c r="U46" s="92">
        <v>38</v>
      </c>
      <c r="V46" s="93">
        <v>373158431</v>
      </c>
      <c r="W46" s="94" t="s">
        <v>418</v>
      </c>
      <c r="X46" s="94" t="s">
        <v>569</v>
      </c>
      <c r="Y46" s="95">
        <v>900143077</v>
      </c>
      <c r="Z46" s="95">
        <v>5</v>
      </c>
      <c r="AA46" s="96">
        <v>311001093431</v>
      </c>
      <c r="AB46" s="95">
        <v>19</v>
      </c>
      <c r="AC46" s="95" t="s">
        <v>494</v>
      </c>
      <c r="AD46" s="95" t="s">
        <v>570</v>
      </c>
      <c r="AE46" s="95">
        <v>7785715</v>
      </c>
      <c r="AF46" s="95">
        <v>7794988</v>
      </c>
      <c r="AG46" s="95" t="s">
        <v>419</v>
      </c>
      <c r="AH46" s="95"/>
      <c r="AI46" s="95"/>
      <c r="AJ46" s="95"/>
      <c r="AK46" s="95"/>
      <c r="AL46" s="95"/>
    </row>
    <row r="47" spans="1:38" s="92" customFormat="1" ht="45">
      <c r="A47" s="90">
        <v>39</v>
      </c>
      <c r="B47" s="17" t="s">
        <v>129</v>
      </c>
      <c r="C47" s="18" t="s">
        <v>66</v>
      </c>
      <c r="D47" s="18" t="s">
        <v>127</v>
      </c>
      <c r="E47" s="56">
        <v>41292</v>
      </c>
      <c r="F47" s="57">
        <v>208870826</v>
      </c>
      <c r="G47" s="22">
        <v>1</v>
      </c>
      <c r="H47" s="19">
        <f t="shared" si="0"/>
        <v>208870826</v>
      </c>
      <c r="I47" s="19">
        <f t="shared" si="1"/>
        <v>208870826</v>
      </c>
      <c r="J47" s="18" t="s">
        <v>71</v>
      </c>
      <c r="K47" s="22">
        <v>1</v>
      </c>
      <c r="L47" s="18" t="s">
        <v>74</v>
      </c>
      <c r="M47" s="18" t="s">
        <v>72</v>
      </c>
      <c r="N47" s="18" t="s">
        <v>72</v>
      </c>
      <c r="O47" s="23" t="s">
        <v>73</v>
      </c>
      <c r="P47" s="91"/>
      <c r="Q47" s="58">
        <v>208870826</v>
      </c>
      <c r="R47" s="59">
        <v>1401818</v>
      </c>
      <c r="S47" s="92">
        <v>354</v>
      </c>
      <c r="T47" s="92" t="s">
        <v>915</v>
      </c>
      <c r="U47" s="92">
        <v>39</v>
      </c>
      <c r="V47" s="93">
        <v>215471265</v>
      </c>
      <c r="W47" s="94" t="s">
        <v>148</v>
      </c>
      <c r="X47" s="94" t="s">
        <v>571</v>
      </c>
      <c r="Y47" s="95">
        <v>900268511</v>
      </c>
      <c r="Z47" s="95">
        <v>8</v>
      </c>
      <c r="AA47" s="96">
        <v>311001041342</v>
      </c>
      <c r="AB47" s="95">
        <v>5</v>
      </c>
      <c r="AC47" s="95" t="s">
        <v>497</v>
      </c>
      <c r="AD47" s="95" t="s">
        <v>572</v>
      </c>
      <c r="AE47" s="95">
        <v>7613806</v>
      </c>
      <c r="AF47" s="95">
        <v>7617555</v>
      </c>
      <c r="AG47" s="95" t="s">
        <v>186</v>
      </c>
      <c r="AH47" s="95"/>
      <c r="AI47" s="95"/>
      <c r="AJ47" s="95"/>
      <c r="AK47" s="95"/>
      <c r="AL47" s="95"/>
    </row>
    <row r="48" spans="1:38" s="92" customFormat="1" ht="45">
      <c r="A48" s="90">
        <v>40</v>
      </c>
      <c r="B48" s="17" t="s">
        <v>129</v>
      </c>
      <c r="C48" s="18" t="s">
        <v>66</v>
      </c>
      <c r="D48" s="18" t="s">
        <v>127</v>
      </c>
      <c r="E48" s="56">
        <v>41292</v>
      </c>
      <c r="F48" s="57">
        <v>371255679</v>
      </c>
      <c r="G48" s="22">
        <v>1</v>
      </c>
      <c r="H48" s="19">
        <f t="shared" si="0"/>
        <v>371255679</v>
      </c>
      <c r="I48" s="19">
        <f t="shared" si="1"/>
        <v>371255679</v>
      </c>
      <c r="J48" s="18" t="s">
        <v>71</v>
      </c>
      <c r="K48" s="22">
        <v>1</v>
      </c>
      <c r="L48" s="18" t="s">
        <v>74</v>
      </c>
      <c r="M48" s="18" t="s">
        <v>72</v>
      </c>
      <c r="N48" s="18" t="s">
        <v>72</v>
      </c>
      <c r="O48" s="23" t="s">
        <v>73</v>
      </c>
      <c r="P48" s="91"/>
      <c r="Q48" s="58">
        <v>371255679</v>
      </c>
      <c r="R48" s="59">
        <v>1186120</v>
      </c>
      <c r="S48" s="92">
        <v>630</v>
      </c>
      <c r="T48" s="92" t="s">
        <v>916</v>
      </c>
      <c r="U48" s="92">
        <v>40</v>
      </c>
      <c r="V48" s="93">
        <v>378054477</v>
      </c>
      <c r="W48" s="94" t="s">
        <v>574</v>
      </c>
      <c r="X48" s="94" t="s">
        <v>573</v>
      </c>
      <c r="Y48" s="95">
        <v>900133293</v>
      </c>
      <c r="Z48" s="95">
        <v>7</v>
      </c>
      <c r="AA48" s="96">
        <v>311001089655</v>
      </c>
      <c r="AB48" s="95">
        <v>11</v>
      </c>
      <c r="AC48" s="95" t="s">
        <v>486</v>
      </c>
      <c r="AD48" s="95" t="s">
        <v>575</v>
      </c>
      <c r="AE48" s="95">
        <v>6905027</v>
      </c>
      <c r="AF48" s="95">
        <v>5354455</v>
      </c>
      <c r="AG48" s="95" t="s">
        <v>354</v>
      </c>
      <c r="AH48" s="95"/>
      <c r="AI48" s="95"/>
      <c r="AJ48" s="95"/>
      <c r="AK48" s="95"/>
      <c r="AL48" s="95"/>
    </row>
    <row r="49" spans="1:38" s="92" customFormat="1" ht="45">
      <c r="A49" s="90">
        <v>41</v>
      </c>
      <c r="B49" s="17" t="s">
        <v>129</v>
      </c>
      <c r="C49" s="18" t="s">
        <v>66</v>
      </c>
      <c r="D49" s="18" t="s">
        <v>127</v>
      </c>
      <c r="E49" s="56">
        <v>41292</v>
      </c>
      <c r="F49" s="57">
        <v>467480955</v>
      </c>
      <c r="G49" s="22">
        <v>1</v>
      </c>
      <c r="H49" s="19">
        <f t="shared" si="0"/>
        <v>467480955</v>
      </c>
      <c r="I49" s="19">
        <f t="shared" si="1"/>
        <v>467480955</v>
      </c>
      <c r="J49" s="18" t="s">
        <v>71</v>
      </c>
      <c r="K49" s="22">
        <v>1</v>
      </c>
      <c r="L49" s="18" t="s">
        <v>74</v>
      </c>
      <c r="M49" s="18" t="s">
        <v>72</v>
      </c>
      <c r="N49" s="18" t="s">
        <v>72</v>
      </c>
      <c r="O49" s="23" t="s">
        <v>73</v>
      </c>
      <c r="P49" s="91"/>
      <c r="Q49" s="58">
        <v>467480955</v>
      </c>
      <c r="R49" s="59">
        <v>1140197</v>
      </c>
      <c r="S49" s="92">
        <v>793</v>
      </c>
      <c r="T49" s="92" t="s">
        <v>917</v>
      </c>
      <c r="U49" s="92">
        <v>41</v>
      </c>
      <c r="V49" s="93">
        <v>500018965</v>
      </c>
      <c r="W49" s="94" t="s">
        <v>342</v>
      </c>
      <c r="X49" s="94" t="s">
        <v>576</v>
      </c>
      <c r="Y49" s="95">
        <v>900202472</v>
      </c>
      <c r="Z49" s="95">
        <v>5</v>
      </c>
      <c r="AA49" s="96">
        <v>311769004063</v>
      </c>
      <c r="AB49" s="95">
        <v>11</v>
      </c>
      <c r="AC49" s="95" t="s">
        <v>486</v>
      </c>
      <c r="AD49" s="95" t="s">
        <v>577</v>
      </c>
      <c r="AE49" s="95">
        <v>6804532</v>
      </c>
      <c r="AF49" s="95">
        <v>6830313</v>
      </c>
      <c r="AG49" s="95" t="s">
        <v>343</v>
      </c>
      <c r="AH49" s="95"/>
      <c r="AI49" s="95"/>
      <c r="AJ49" s="95"/>
      <c r="AK49" s="95"/>
      <c r="AL49" s="95"/>
    </row>
    <row r="50" spans="1:38" s="92" customFormat="1" ht="45">
      <c r="A50" s="90">
        <v>42</v>
      </c>
      <c r="B50" s="17" t="s">
        <v>129</v>
      </c>
      <c r="C50" s="18" t="s">
        <v>66</v>
      </c>
      <c r="D50" s="18" t="s">
        <v>127</v>
      </c>
      <c r="E50" s="56">
        <v>41292</v>
      </c>
      <c r="F50" s="57">
        <v>415472720</v>
      </c>
      <c r="G50" s="22">
        <v>1</v>
      </c>
      <c r="H50" s="19">
        <f t="shared" si="0"/>
        <v>415472720</v>
      </c>
      <c r="I50" s="19">
        <f t="shared" si="1"/>
        <v>415472720</v>
      </c>
      <c r="J50" s="18" t="s">
        <v>71</v>
      </c>
      <c r="K50" s="22">
        <v>1</v>
      </c>
      <c r="L50" s="18" t="s">
        <v>74</v>
      </c>
      <c r="M50" s="18" t="s">
        <v>72</v>
      </c>
      <c r="N50" s="18" t="s">
        <v>72</v>
      </c>
      <c r="O50" s="23" t="s">
        <v>73</v>
      </c>
      <c r="P50" s="91"/>
      <c r="Q50" s="58">
        <v>415472720</v>
      </c>
      <c r="R50" s="59">
        <v>1597972</v>
      </c>
      <c r="S50" s="92">
        <v>705</v>
      </c>
      <c r="T50" s="92" t="s">
        <v>918</v>
      </c>
      <c r="U50" s="92">
        <v>42</v>
      </c>
      <c r="V50" s="93">
        <v>433632416</v>
      </c>
      <c r="W50" s="94" t="s">
        <v>579</v>
      </c>
      <c r="X50" s="94" t="s">
        <v>578</v>
      </c>
      <c r="Y50" s="95">
        <v>860008010</v>
      </c>
      <c r="Z50" s="95">
        <v>0</v>
      </c>
      <c r="AA50" s="96">
        <v>111001000353</v>
      </c>
      <c r="AB50" s="95">
        <v>10</v>
      </c>
      <c r="AC50" s="95" t="s">
        <v>539</v>
      </c>
      <c r="AD50" s="95" t="s">
        <v>580</v>
      </c>
      <c r="AE50" s="95">
        <v>2630808</v>
      </c>
      <c r="AF50" s="95">
        <v>2633711</v>
      </c>
      <c r="AG50" s="95" t="s">
        <v>310</v>
      </c>
      <c r="AH50" s="95"/>
      <c r="AI50" s="95"/>
      <c r="AJ50" s="95"/>
      <c r="AK50" s="95"/>
      <c r="AL50" s="95"/>
    </row>
    <row r="51" spans="1:38" s="92" customFormat="1" ht="45">
      <c r="A51" s="90">
        <v>43</v>
      </c>
      <c r="B51" s="17" t="s">
        <v>129</v>
      </c>
      <c r="C51" s="18" t="s">
        <v>66</v>
      </c>
      <c r="D51" s="18" t="s">
        <v>127</v>
      </c>
      <c r="E51" s="56">
        <v>41292</v>
      </c>
      <c r="F51" s="57">
        <v>475959953</v>
      </c>
      <c r="G51" s="22">
        <v>1</v>
      </c>
      <c r="H51" s="19">
        <f t="shared" si="0"/>
        <v>475959953</v>
      </c>
      <c r="I51" s="19">
        <f t="shared" si="1"/>
        <v>475959953</v>
      </c>
      <c r="J51" s="18" t="s">
        <v>71</v>
      </c>
      <c r="K51" s="22">
        <v>1</v>
      </c>
      <c r="L51" s="18" t="s">
        <v>74</v>
      </c>
      <c r="M51" s="18" t="s">
        <v>72</v>
      </c>
      <c r="N51" s="18" t="s">
        <v>72</v>
      </c>
      <c r="O51" s="23" t="s">
        <v>73</v>
      </c>
      <c r="P51" s="91"/>
      <c r="Q51" s="58">
        <v>475959953</v>
      </c>
      <c r="R51" s="59">
        <v>1352159</v>
      </c>
      <c r="S51" s="92">
        <v>807</v>
      </c>
      <c r="T51" s="92" t="s">
        <v>919</v>
      </c>
      <c r="U51" s="92">
        <v>43</v>
      </c>
      <c r="V51" s="93">
        <v>505628050</v>
      </c>
      <c r="W51" s="94" t="s">
        <v>154</v>
      </c>
      <c r="X51" s="94" t="s">
        <v>581</v>
      </c>
      <c r="Y51" s="95">
        <v>900168401</v>
      </c>
      <c r="Z51" s="95">
        <v>7</v>
      </c>
      <c r="AA51" s="96">
        <v>311001000158</v>
      </c>
      <c r="AB51" s="95">
        <v>8</v>
      </c>
      <c r="AC51" s="95" t="s">
        <v>490</v>
      </c>
      <c r="AD51" s="95" t="s">
        <v>582</v>
      </c>
      <c r="AE51" s="95">
        <v>8051252</v>
      </c>
      <c r="AF51" s="95">
        <v>0</v>
      </c>
      <c r="AG51" s="95" t="s">
        <v>583</v>
      </c>
      <c r="AH51" s="95"/>
      <c r="AI51" s="95"/>
      <c r="AJ51" s="95"/>
      <c r="AK51" s="95"/>
      <c r="AL51" s="95"/>
    </row>
    <row r="52" spans="1:38" s="92" customFormat="1" ht="45">
      <c r="A52" s="90">
        <v>44</v>
      </c>
      <c r="B52" s="17" t="s">
        <v>129</v>
      </c>
      <c r="C52" s="18" t="s">
        <v>66</v>
      </c>
      <c r="D52" s="18" t="s">
        <v>127</v>
      </c>
      <c r="E52" s="56">
        <v>41292</v>
      </c>
      <c r="F52" s="57">
        <v>418421070</v>
      </c>
      <c r="G52" s="22">
        <v>1</v>
      </c>
      <c r="H52" s="19">
        <f t="shared" si="0"/>
        <v>418421070</v>
      </c>
      <c r="I52" s="19">
        <f t="shared" si="1"/>
        <v>418421070</v>
      </c>
      <c r="J52" s="18" t="s">
        <v>71</v>
      </c>
      <c r="K52" s="22">
        <v>1</v>
      </c>
      <c r="L52" s="18" t="s">
        <v>74</v>
      </c>
      <c r="M52" s="18" t="s">
        <v>72</v>
      </c>
      <c r="N52" s="18" t="s">
        <v>72</v>
      </c>
      <c r="O52" s="23" t="s">
        <v>73</v>
      </c>
      <c r="P52" s="91"/>
      <c r="Q52" s="58">
        <v>418421070</v>
      </c>
      <c r="R52" s="59">
        <v>1046053</v>
      </c>
      <c r="S52" s="92">
        <v>710</v>
      </c>
      <c r="T52" s="92" t="s">
        <v>920</v>
      </c>
      <c r="U52" s="92">
        <v>44</v>
      </c>
      <c r="V52" s="93">
        <v>447130094</v>
      </c>
      <c r="W52" s="94" t="s">
        <v>585</v>
      </c>
      <c r="X52" s="94" t="s">
        <v>584</v>
      </c>
      <c r="Y52" s="95">
        <v>900184985</v>
      </c>
      <c r="Z52" s="95">
        <v>3</v>
      </c>
      <c r="AA52" s="96">
        <v>311001025843</v>
      </c>
      <c r="AB52" s="95">
        <v>19</v>
      </c>
      <c r="AC52" s="95" t="s">
        <v>494</v>
      </c>
      <c r="AD52" s="95" t="s">
        <v>586</v>
      </c>
      <c r="AE52" s="95">
        <v>7654823</v>
      </c>
      <c r="AF52" s="95">
        <v>7650326</v>
      </c>
      <c r="AG52" s="95" t="s">
        <v>414</v>
      </c>
      <c r="AH52" s="95"/>
      <c r="AI52" s="95"/>
      <c r="AJ52" s="95"/>
      <c r="AK52" s="95"/>
      <c r="AL52" s="95"/>
    </row>
    <row r="53" spans="1:38" s="92" customFormat="1" ht="45">
      <c r="A53" s="90">
        <v>45</v>
      </c>
      <c r="B53" s="17" t="s">
        <v>129</v>
      </c>
      <c r="C53" s="18" t="s">
        <v>66</v>
      </c>
      <c r="D53" s="18" t="s">
        <v>127</v>
      </c>
      <c r="E53" s="56">
        <v>41292</v>
      </c>
      <c r="F53" s="57">
        <v>504096093</v>
      </c>
      <c r="G53" s="22">
        <v>1</v>
      </c>
      <c r="H53" s="19">
        <f t="shared" si="0"/>
        <v>504096093</v>
      </c>
      <c r="I53" s="19">
        <f t="shared" si="1"/>
        <v>504096093</v>
      </c>
      <c r="J53" s="18" t="s">
        <v>71</v>
      </c>
      <c r="K53" s="22">
        <v>1</v>
      </c>
      <c r="L53" s="18" t="s">
        <v>74</v>
      </c>
      <c r="M53" s="18" t="s">
        <v>72</v>
      </c>
      <c r="N53" s="18" t="s">
        <v>72</v>
      </c>
      <c r="O53" s="23" t="s">
        <v>73</v>
      </c>
      <c r="P53" s="91"/>
      <c r="Q53" s="58">
        <v>504096093</v>
      </c>
      <c r="R53" s="59">
        <v>1016323</v>
      </c>
      <c r="S53" s="92">
        <v>855</v>
      </c>
      <c r="T53" s="92" t="s">
        <v>921</v>
      </c>
      <c r="U53" s="92">
        <v>45</v>
      </c>
      <c r="V53" s="93">
        <v>550751378</v>
      </c>
      <c r="W53" s="94" t="s">
        <v>284</v>
      </c>
      <c r="X53" s="94" t="s">
        <v>285</v>
      </c>
      <c r="Y53" s="95">
        <v>19160847</v>
      </c>
      <c r="Z53" s="95">
        <v>6</v>
      </c>
      <c r="AA53" s="96">
        <v>311001046409</v>
      </c>
      <c r="AB53" s="95">
        <v>8</v>
      </c>
      <c r="AC53" s="95" t="s">
        <v>490</v>
      </c>
      <c r="AD53" s="95" t="s">
        <v>587</v>
      </c>
      <c r="AE53" s="95">
        <v>4532039</v>
      </c>
      <c r="AF53" s="95">
        <v>4508163</v>
      </c>
      <c r="AG53" s="95" t="s">
        <v>286</v>
      </c>
      <c r="AH53" s="95"/>
      <c r="AI53" s="95"/>
      <c r="AJ53" s="95"/>
      <c r="AK53" s="95"/>
      <c r="AL53" s="95"/>
    </row>
    <row r="54" spans="1:38" s="92" customFormat="1" ht="45">
      <c r="A54" s="90">
        <v>46</v>
      </c>
      <c r="B54" s="17" t="s">
        <v>129</v>
      </c>
      <c r="C54" s="18" t="s">
        <v>66</v>
      </c>
      <c r="D54" s="18" t="s">
        <v>127</v>
      </c>
      <c r="E54" s="56">
        <v>41292</v>
      </c>
      <c r="F54" s="57">
        <v>361229996</v>
      </c>
      <c r="G54" s="22">
        <v>1</v>
      </c>
      <c r="H54" s="19">
        <f t="shared" si="0"/>
        <v>361229996</v>
      </c>
      <c r="I54" s="19">
        <f t="shared" si="1"/>
        <v>361229996</v>
      </c>
      <c r="J54" s="18" t="s">
        <v>71</v>
      </c>
      <c r="K54" s="22">
        <v>1</v>
      </c>
      <c r="L54" s="18" t="s">
        <v>74</v>
      </c>
      <c r="M54" s="18" t="s">
        <v>72</v>
      </c>
      <c r="N54" s="18" t="s">
        <v>72</v>
      </c>
      <c r="O54" s="23" t="s">
        <v>73</v>
      </c>
      <c r="P54" s="91"/>
      <c r="Q54" s="58">
        <v>361229996</v>
      </c>
      <c r="R54" s="59">
        <v>1084775</v>
      </c>
      <c r="S54" s="92">
        <v>613</v>
      </c>
      <c r="T54" s="92" t="s">
        <v>922</v>
      </c>
      <c r="U54" s="92">
        <v>46</v>
      </c>
      <c r="V54" s="93">
        <v>373316713</v>
      </c>
      <c r="W54" s="94" t="s">
        <v>182</v>
      </c>
      <c r="X54" s="94" t="s">
        <v>549</v>
      </c>
      <c r="Y54" s="95">
        <v>860031909</v>
      </c>
      <c r="Z54" s="95">
        <v>2</v>
      </c>
      <c r="AA54" s="96">
        <v>311001041229</v>
      </c>
      <c r="AB54" s="95">
        <v>5</v>
      </c>
      <c r="AC54" s="95" t="s">
        <v>497</v>
      </c>
      <c r="AD54" s="95" t="s">
        <v>588</v>
      </c>
      <c r="AE54" s="95">
        <v>2001102</v>
      </c>
      <c r="AF54" s="95">
        <v>7684043</v>
      </c>
      <c r="AG54" s="95" t="s">
        <v>183</v>
      </c>
      <c r="AH54" s="95"/>
      <c r="AI54" s="95"/>
      <c r="AJ54" s="95"/>
      <c r="AK54" s="95"/>
      <c r="AL54" s="95"/>
    </row>
    <row r="55" spans="1:38" s="92" customFormat="1" ht="45">
      <c r="A55" s="90">
        <v>47</v>
      </c>
      <c r="B55" s="17" t="s">
        <v>129</v>
      </c>
      <c r="C55" s="18" t="s">
        <v>66</v>
      </c>
      <c r="D55" s="18" t="s">
        <v>127</v>
      </c>
      <c r="E55" s="56">
        <v>41292</v>
      </c>
      <c r="F55" s="57">
        <v>457618429</v>
      </c>
      <c r="G55" s="22">
        <v>1</v>
      </c>
      <c r="H55" s="19">
        <f t="shared" si="0"/>
        <v>457618429</v>
      </c>
      <c r="I55" s="19">
        <f t="shared" si="1"/>
        <v>457618429</v>
      </c>
      <c r="J55" s="18" t="s">
        <v>71</v>
      </c>
      <c r="K55" s="22">
        <v>1</v>
      </c>
      <c r="L55" s="18" t="s">
        <v>74</v>
      </c>
      <c r="M55" s="18" t="s">
        <v>72</v>
      </c>
      <c r="N55" s="18" t="s">
        <v>72</v>
      </c>
      <c r="O55" s="23" t="s">
        <v>73</v>
      </c>
      <c r="P55" s="91"/>
      <c r="Q55" s="58">
        <v>457618429</v>
      </c>
      <c r="R55" s="59">
        <v>965440</v>
      </c>
      <c r="S55" s="92">
        <v>776</v>
      </c>
      <c r="T55" s="92" t="s">
        <v>923</v>
      </c>
      <c r="U55" s="92">
        <v>47</v>
      </c>
      <c r="V55" s="93">
        <v>497247405</v>
      </c>
      <c r="W55" s="94" t="s">
        <v>590</v>
      </c>
      <c r="X55" s="94" t="s">
        <v>589</v>
      </c>
      <c r="Y55" s="95">
        <v>830086164</v>
      </c>
      <c r="Z55" s="95">
        <v>1</v>
      </c>
      <c r="AA55" s="96">
        <v>311001075441</v>
      </c>
      <c r="AB55" s="95">
        <v>8</v>
      </c>
      <c r="AC55" s="95" t="s">
        <v>490</v>
      </c>
      <c r="AD55" s="95" t="s">
        <v>591</v>
      </c>
      <c r="AE55" s="95">
        <v>4548630</v>
      </c>
      <c r="AF55" s="95">
        <v>4505978</v>
      </c>
      <c r="AG55" s="95" t="s">
        <v>275</v>
      </c>
      <c r="AH55" s="95"/>
      <c r="AI55" s="95"/>
      <c r="AJ55" s="95"/>
      <c r="AK55" s="95"/>
      <c r="AL55" s="95"/>
    </row>
    <row r="56" spans="1:38" s="92" customFormat="1" ht="45">
      <c r="A56" s="90">
        <v>48</v>
      </c>
      <c r="B56" s="17" t="s">
        <v>129</v>
      </c>
      <c r="C56" s="18" t="s">
        <v>66</v>
      </c>
      <c r="D56" s="18" t="s">
        <v>127</v>
      </c>
      <c r="E56" s="56">
        <v>41292</v>
      </c>
      <c r="F56" s="57">
        <v>3095121855</v>
      </c>
      <c r="G56" s="22">
        <v>1</v>
      </c>
      <c r="H56" s="19">
        <f t="shared" si="0"/>
        <v>3095121855</v>
      </c>
      <c r="I56" s="19">
        <f t="shared" si="1"/>
        <v>3095121855</v>
      </c>
      <c r="J56" s="18" t="s">
        <v>71</v>
      </c>
      <c r="K56" s="22">
        <v>1</v>
      </c>
      <c r="L56" s="18" t="s">
        <v>74</v>
      </c>
      <c r="M56" s="18" t="s">
        <v>72</v>
      </c>
      <c r="N56" s="18" t="s">
        <v>72</v>
      </c>
      <c r="O56" s="23" t="s">
        <v>73</v>
      </c>
      <c r="P56" s="91"/>
      <c r="Q56" s="58">
        <v>3095121855</v>
      </c>
      <c r="R56" s="59">
        <v>1481628</v>
      </c>
      <c r="S56" s="92">
        <v>5250</v>
      </c>
      <c r="T56" s="92" t="s">
        <v>924</v>
      </c>
      <c r="U56" s="92">
        <v>48</v>
      </c>
      <c r="V56" s="93">
        <v>3929747382</v>
      </c>
      <c r="W56" s="94" t="s">
        <v>593</v>
      </c>
      <c r="X56" s="94" t="s">
        <v>592</v>
      </c>
      <c r="Y56" s="95">
        <v>860090032</v>
      </c>
      <c r="Z56" s="95">
        <v>0</v>
      </c>
      <c r="AA56" s="96">
        <v>551100201724</v>
      </c>
      <c r="AB56" s="95">
        <v>11</v>
      </c>
      <c r="AC56" s="95" t="s">
        <v>486</v>
      </c>
      <c r="AD56" s="95" t="s">
        <v>594</v>
      </c>
      <c r="AE56" s="95">
        <v>6970024</v>
      </c>
      <c r="AF56" s="95">
        <v>6970818</v>
      </c>
      <c r="AG56" s="95" t="s">
        <v>290</v>
      </c>
      <c r="AH56" s="95"/>
      <c r="AI56" s="95"/>
      <c r="AJ56" s="95"/>
      <c r="AK56" s="95"/>
      <c r="AL56" s="95"/>
    </row>
    <row r="57" spans="1:38" s="92" customFormat="1" ht="45">
      <c r="A57" s="90">
        <v>49</v>
      </c>
      <c r="B57" s="17" t="s">
        <v>129</v>
      </c>
      <c r="C57" s="18" t="s">
        <v>66</v>
      </c>
      <c r="D57" s="18" t="s">
        <v>127</v>
      </c>
      <c r="E57" s="56">
        <v>41292</v>
      </c>
      <c r="F57" s="57">
        <v>852971968</v>
      </c>
      <c r="G57" s="22">
        <v>1</v>
      </c>
      <c r="H57" s="19">
        <f t="shared" si="0"/>
        <v>852971968</v>
      </c>
      <c r="I57" s="19">
        <f t="shared" si="1"/>
        <v>852971968</v>
      </c>
      <c r="J57" s="18" t="s">
        <v>71</v>
      </c>
      <c r="K57" s="22">
        <v>1</v>
      </c>
      <c r="L57" s="18" t="s">
        <v>74</v>
      </c>
      <c r="M57" s="18" t="s">
        <v>72</v>
      </c>
      <c r="N57" s="18" t="s">
        <v>72</v>
      </c>
      <c r="O57" s="23" t="s">
        <v>73</v>
      </c>
      <c r="P57" s="91"/>
      <c r="Q57" s="58">
        <v>852971968</v>
      </c>
      <c r="R57" s="59">
        <v>897865</v>
      </c>
      <c r="S57" s="92">
        <v>1447</v>
      </c>
      <c r="T57" s="92" t="s">
        <v>925</v>
      </c>
      <c r="U57" s="92">
        <v>49</v>
      </c>
      <c r="V57" s="93">
        <v>954608322</v>
      </c>
      <c r="W57" s="94" t="s">
        <v>209</v>
      </c>
      <c r="X57" s="94" t="s">
        <v>210</v>
      </c>
      <c r="Y57" s="95">
        <v>80260505</v>
      </c>
      <c r="Z57" s="95">
        <v>3</v>
      </c>
      <c r="AA57" s="96">
        <v>311001000921</v>
      </c>
      <c r="AB57" s="95">
        <v>7</v>
      </c>
      <c r="AC57" s="95" t="s">
        <v>500</v>
      </c>
      <c r="AD57" s="95" t="s">
        <v>595</v>
      </c>
      <c r="AE57" s="95">
        <v>7837537</v>
      </c>
      <c r="AF57" s="95">
        <v>7836221</v>
      </c>
      <c r="AG57" s="95" t="s">
        <v>211</v>
      </c>
      <c r="AH57" s="95"/>
      <c r="AI57" s="95"/>
      <c r="AJ57" s="95"/>
      <c r="AK57" s="95"/>
      <c r="AL57" s="95"/>
    </row>
    <row r="58" spans="1:38" s="92" customFormat="1" ht="45">
      <c r="A58" s="90">
        <v>50</v>
      </c>
      <c r="B58" s="17" t="s">
        <v>129</v>
      </c>
      <c r="C58" s="18" t="s">
        <v>66</v>
      </c>
      <c r="D58" s="18" t="s">
        <v>127</v>
      </c>
      <c r="E58" s="56">
        <v>41292</v>
      </c>
      <c r="F58" s="57">
        <v>1127142263</v>
      </c>
      <c r="G58" s="22">
        <v>1</v>
      </c>
      <c r="H58" s="19">
        <f t="shared" si="0"/>
        <v>1127142263</v>
      </c>
      <c r="I58" s="19">
        <f t="shared" si="1"/>
        <v>1127142263</v>
      </c>
      <c r="J58" s="18" t="s">
        <v>71</v>
      </c>
      <c r="K58" s="22">
        <v>1</v>
      </c>
      <c r="L58" s="18" t="s">
        <v>74</v>
      </c>
      <c r="M58" s="18" t="s">
        <v>72</v>
      </c>
      <c r="N58" s="18" t="s">
        <v>72</v>
      </c>
      <c r="O58" s="23" t="s">
        <v>73</v>
      </c>
      <c r="P58" s="91"/>
      <c r="Q58" s="58">
        <v>1127142263</v>
      </c>
      <c r="R58" s="59">
        <v>1225155</v>
      </c>
      <c r="S58" s="92">
        <v>1912</v>
      </c>
      <c r="T58" s="92" t="s">
        <v>926</v>
      </c>
      <c r="U58" s="92">
        <v>50</v>
      </c>
      <c r="V58" s="93">
        <v>1351406353</v>
      </c>
      <c r="W58" s="94" t="s">
        <v>597</v>
      </c>
      <c r="X58" s="94" t="s">
        <v>596</v>
      </c>
      <c r="Y58" s="95">
        <v>4947588</v>
      </c>
      <c r="Z58" s="95">
        <v>8</v>
      </c>
      <c r="AA58" s="96">
        <v>311001036900</v>
      </c>
      <c r="AB58" s="95">
        <v>8</v>
      </c>
      <c r="AC58" s="95" t="s">
        <v>490</v>
      </c>
      <c r="AD58" s="95" t="s">
        <v>598</v>
      </c>
      <c r="AE58" s="95">
        <v>4511170</v>
      </c>
      <c r="AF58" s="95">
        <v>2651789</v>
      </c>
      <c r="AG58" s="95" t="s">
        <v>274</v>
      </c>
      <c r="AH58" s="95"/>
      <c r="AI58" s="95"/>
      <c r="AJ58" s="95"/>
      <c r="AK58" s="95"/>
      <c r="AL58" s="95"/>
    </row>
    <row r="59" spans="1:38" s="92" customFormat="1" ht="45">
      <c r="A59" s="90">
        <v>51</v>
      </c>
      <c r="B59" s="17" t="s">
        <v>129</v>
      </c>
      <c r="C59" s="18" t="s">
        <v>66</v>
      </c>
      <c r="D59" s="18" t="s">
        <v>127</v>
      </c>
      <c r="E59" s="56">
        <v>41292</v>
      </c>
      <c r="F59" s="57">
        <v>666656295</v>
      </c>
      <c r="G59" s="22">
        <v>1</v>
      </c>
      <c r="H59" s="19">
        <f t="shared" si="0"/>
        <v>666656295</v>
      </c>
      <c r="I59" s="19">
        <f t="shared" si="1"/>
        <v>666656295</v>
      </c>
      <c r="J59" s="18" t="s">
        <v>71</v>
      </c>
      <c r="K59" s="22">
        <v>1</v>
      </c>
      <c r="L59" s="18" t="s">
        <v>74</v>
      </c>
      <c r="M59" s="18" t="s">
        <v>72</v>
      </c>
      <c r="N59" s="18" t="s">
        <v>72</v>
      </c>
      <c r="O59" s="23" t="s">
        <v>73</v>
      </c>
      <c r="P59" s="91"/>
      <c r="Q59" s="58">
        <v>666656295</v>
      </c>
      <c r="R59" s="59">
        <v>1194725</v>
      </c>
      <c r="S59" s="92">
        <v>1131</v>
      </c>
      <c r="T59" s="92" t="s">
        <v>927</v>
      </c>
      <c r="U59" s="92">
        <v>51</v>
      </c>
      <c r="V59" s="93">
        <v>724683256</v>
      </c>
      <c r="W59" s="94" t="s">
        <v>164</v>
      </c>
      <c r="X59" s="94" t="s">
        <v>599</v>
      </c>
      <c r="Y59" s="95">
        <v>900090893</v>
      </c>
      <c r="Z59" s="95">
        <v>1</v>
      </c>
      <c r="AA59" s="96">
        <v>311001096074</v>
      </c>
      <c r="AB59" s="95">
        <v>11</v>
      </c>
      <c r="AC59" s="95" t="s">
        <v>486</v>
      </c>
      <c r="AD59" s="95" t="s">
        <v>600</v>
      </c>
      <c r="AE59" s="95">
        <v>6889414</v>
      </c>
      <c r="AF59" s="95">
        <v>5355838</v>
      </c>
      <c r="AG59" s="95" t="s">
        <v>370</v>
      </c>
      <c r="AH59" s="95"/>
      <c r="AI59" s="95"/>
      <c r="AJ59" s="95"/>
      <c r="AK59" s="95"/>
      <c r="AL59" s="95"/>
    </row>
    <row r="60" spans="1:38" s="92" customFormat="1" ht="45">
      <c r="A60" s="90">
        <v>52</v>
      </c>
      <c r="B60" s="17" t="s">
        <v>129</v>
      </c>
      <c r="C60" s="18" t="s">
        <v>66</v>
      </c>
      <c r="D60" s="18" t="s">
        <v>127</v>
      </c>
      <c r="E60" s="56">
        <v>41292</v>
      </c>
      <c r="F60" s="57">
        <v>506006743</v>
      </c>
      <c r="G60" s="22">
        <v>1</v>
      </c>
      <c r="H60" s="19">
        <f t="shared" si="0"/>
        <v>506006743</v>
      </c>
      <c r="I60" s="19">
        <f t="shared" si="1"/>
        <v>506006743</v>
      </c>
      <c r="J60" s="18" t="s">
        <v>71</v>
      </c>
      <c r="K60" s="22">
        <v>1</v>
      </c>
      <c r="L60" s="18" t="s">
        <v>74</v>
      </c>
      <c r="M60" s="18" t="s">
        <v>72</v>
      </c>
      <c r="N60" s="18" t="s">
        <v>72</v>
      </c>
      <c r="O60" s="23" t="s">
        <v>73</v>
      </c>
      <c r="P60" s="91"/>
      <c r="Q60" s="58">
        <v>506006743</v>
      </c>
      <c r="R60" s="59">
        <v>1349351</v>
      </c>
      <c r="S60" s="92">
        <v>858</v>
      </c>
      <c r="T60" s="92" t="s">
        <v>928</v>
      </c>
      <c r="U60" s="92">
        <v>52</v>
      </c>
      <c r="V60" s="93">
        <v>564423534</v>
      </c>
      <c r="W60" s="94" t="s">
        <v>314</v>
      </c>
      <c r="X60" s="94" t="s">
        <v>314</v>
      </c>
      <c r="Y60" s="95">
        <v>830060537</v>
      </c>
      <c r="Z60" s="95">
        <v>0</v>
      </c>
      <c r="AA60" s="96">
        <v>311001086974</v>
      </c>
      <c r="AB60" s="95">
        <v>11</v>
      </c>
      <c r="AC60" s="95" t="s">
        <v>486</v>
      </c>
      <c r="AD60" s="95" t="s">
        <v>601</v>
      </c>
      <c r="AE60" s="95">
        <v>6731978</v>
      </c>
      <c r="AF60" s="95">
        <v>6718575</v>
      </c>
      <c r="AG60" s="95" t="s">
        <v>315</v>
      </c>
      <c r="AH60" s="95"/>
      <c r="AI60" s="95"/>
      <c r="AJ60" s="95"/>
      <c r="AK60" s="95"/>
      <c r="AL60" s="95"/>
    </row>
    <row r="61" spans="1:38" s="92" customFormat="1" ht="45">
      <c r="A61" s="90">
        <v>53</v>
      </c>
      <c r="B61" s="17" t="s">
        <v>129</v>
      </c>
      <c r="C61" s="18" t="s">
        <v>66</v>
      </c>
      <c r="D61" s="18" t="s">
        <v>127</v>
      </c>
      <c r="E61" s="56">
        <v>41292</v>
      </c>
      <c r="F61" s="57">
        <v>83024160</v>
      </c>
      <c r="G61" s="22">
        <v>1</v>
      </c>
      <c r="H61" s="19">
        <f t="shared" si="0"/>
        <v>83024160</v>
      </c>
      <c r="I61" s="19">
        <f t="shared" si="1"/>
        <v>83024160</v>
      </c>
      <c r="J61" s="18" t="s">
        <v>71</v>
      </c>
      <c r="K61" s="22">
        <v>1</v>
      </c>
      <c r="L61" s="18" t="s">
        <v>74</v>
      </c>
      <c r="M61" s="18" t="s">
        <v>72</v>
      </c>
      <c r="N61" s="18" t="s">
        <v>72</v>
      </c>
      <c r="O61" s="23" t="s">
        <v>73</v>
      </c>
      <c r="P61" s="91"/>
      <c r="Q61" s="58">
        <v>83024160</v>
      </c>
      <c r="R61" s="59">
        <v>768742</v>
      </c>
      <c r="S61" s="92">
        <v>141</v>
      </c>
      <c r="T61" s="92" t="s">
        <v>929</v>
      </c>
      <c r="U61" s="92">
        <v>53</v>
      </c>
      <c r="V61" s="93">
        <v>88187316</v>
      </c>
      <c r="W61" s="94" t="s">
        <v>602</v>
      </c>
      <c r="X61" s="94" t="s">
        <v>469</v>
      </c>
      <c r="Y61" s="95">
        <v>900031196</v>
      </c>
      <c r="Z61" s="95">
        <v>2</v>
      </c>
      <c r="AA61" s="96">
        <v>311001097348</v>
      </c>
      <c r="AB61" s="95">
        <v>11</v>
      </c>
      <c r="AC61" s="95" t="s">
        <v>486</v>
      </c>
      <c r="AD61" s="95" t="s">
        <v>603</v>
      </c>
      <c r="AE61" s="95">
        <v>6978693</v>
      </c>
      <c r="AF61" s="95">
        <v>0</v>
      </c>
      <c r="AG61" s="95" t="s">
        <v>360</v>
      </c>
      <c r="AH61" s="95"/>
      <c r="AI61" s="95"/>
      <c r="AJ61" s="95"/>
      <c r="AK61" s="95"/>
      <c r="AL61" s="95"/>
    </row>
    <row r="62" spans="1:38" s="92" customFormat="1" ht="45">
      <c r="A62" s="90">
        <v>54</v>
      </c>
      <c r="B62" s="17" t="s">
        <v>129</v>
      </c>
      <c r="C62" s="18" t="s">
        <v>66</v>
      </c>
      <c r="D62" s="18" t="s">
        <v>127</v>
      </c>
      <c r="E62" s="56">
        <v>41292</v>
      </c>
      <c r="F62" s="57">
        <v>221563116</v>
      </c>
      <c r="G62" s="22">
        <v>1</v>
      </c>
      <c r="H62" s="19">
        <f t="shared" si="0"/>
        <v>221563116</v>
      </c>
      <c r="I62" s="19">
        <f t="shared" si="1"/>
        <v>221563116</v>
      </c>
      <c r="J62" s="18" t="s">
        <v>71</v>
      </c>
      <c r="K62" s="22">
        <v>1</v>
      </c>
      <c r="L62" s="18" t="s">
        <v>74</v>
      </c>
      <c r="M62" s="18" t="s">
        <v>72</v>
      </c>
      <c r="N62" s="18" t="s">
        <v>72</v>
      </c>
      <c r="O62" s="23" t="s">
        <v>73</v>
      </c>
      <c r="P62" s="91"/>
      <c r="Q62" s="58">
        <v>221563116</v>
      </c>
      <c r="R62" s="59">
        <v>1086094</v>
      </c>
      <c r="S62" s="92">
        <v>376</v>
      </c>
      <c r="T62" s="92" t="s">
        <v>930</v>
      </c>
      <c r="U62" s="92">
        <v>54</v>
      </c>
      <c r="V62" s="93">
        <v>225574172</v>
      </c>
      <c r="W62" s="94" t="s">
        <v>604</v>
      </c>
      <c r="X62" s="94" t="s">
        <v>470</v>
      </c>
      <c r="Y62" s="95">
        <v>900029187</v>
      </c>
      <c r="Z62" s="95">
        <v>1</v>
      </c>
      <c r="AA62" s="96">
        <v>311001029539</v>
      </c>
      <c r="AB62" s="95">
        <v>11</v>
      </c>
      <c r="AC62" s="95" t="s">
        <v>486</v>
      </c>
      <c r="AD62" s="95" t="s">
        <v>605</v>
      </c>
      <c r="AE62" s="95">
        <v>6824430</v>
      </c>
      <c r="AF62" s="95">
        <v>5367049</v>
      </c>
      <c r="AG62" s="95" t="s">
        <v>352</v>
      </c>
      <c r="AH62" s="95"/>
      <c r="AI62" s="95"/>
      <c r="AJ62" s="95"/>
      <c r="AK62" s="95"/>
      <c r="AL62" s="95"/>
    </row>
    <row r="63" spans="1:38" s="92" customFormat="1" ht="45">
      <c r="A63" s="90">
        <v>55</v>
      </c>
      <c r="B63" s="17" t="s">
        <v>129</v>
      </c>
      <c r="C63" s="18" t="s">
        <v>66</v>
      </c>
      <c r="D63" s="18" t="s">
        <v>127</v>
      </c>
      <c r="E63" s="56">
        <v>41292</v>
      </c>
      <c r="F63" s="57">
        <v>721586745</v>
      </c>
      <c r="G63" s="22">
        <v>1</v>
      </c>
      <c r="H63" s="19">
        <f t="shared" si="0"/>
        <v>721586745</v>
      </c>
      <c r="I63" s="19">
        <f t="shared" si="1"/>
        <v>721586745</v>
      </c>
      <c r="J63" s="18" t="s">
        <v>71</v>
      </c>
      <c r="K63" s="22">
        <v>1</v>
      </c>
      <c r="L63" s="18" t="s">
        <v>74</v>
      </c>
      <c r="M63" s="18" t="s">
        <v>72</v>
      </c>
      <c r="N63" s="18" t="s">
        <v>72</v>
      </c>
      <c r="O63" s="23" t="s">
        <v>73</v>
      </c>
      <c r="P63" s="91"/>
      <c r="Q63" s="58">
        <v>721586745</v>
      </c>
      <c r="R63" s="59">
        <v>1152694</v>
      </c>
      <c r="S63" s="92">
        <v>1224</v>
      </c>
      <c r="T63" s="92" t="s">
        <v>931</v>
      </c>
      <c r="U63" s="92">
        <v>55</v>
      </c>
      <c r="V63" s="93">
        <v>780052826</v>
      </c>
      <c r="W63" s="94" t="s">
        <v>453</v>
      </c>
      <c r="X63" s="94" t="s">
        <v>606</v>
      </c>
      <c r="Y63" s="95">
        <v>20531405</v>
      </c>
      <c r="Z63" s="95">
        <v>0</v>
      </c>
      <c r="AA63" s="96">
        <v>311001090866</v>
      </c>
      <c r="AB63" s="95">
        <v>8</v>
      </c>
      <c r="AC63" s="95" t="s">
        <v>490</v>
      </c>
      <c r="AD63" s="95" t="s">
        <v>607</v>
      </c>
      <c r="AE63" s="95">
        <v>4540319</v>
      </c>
      <c r="AF63" s="95">
        <v>4528697</v>
      </c>
      <c r="AG63" s="95" t="s">
        <v>273</v>
      </c>
      <c r="AH63" s="95"/>
      <c r="AI63" s="95"/>
      <c r="AJ63" s="95"/>
      <c r="AK63" s="95"/>
      <c r="AL63" s="95"/>
    </row>
    <row r="64" spans="1:38" s="92" customFormat="1" ht="45">
      <c r="A64" s="90">
        <v>56</v>
      </c>
      <c r="B64" s="17" t="s">
        <v>129</v>
      </c>
      <c r="C64" s="18" t="s">
        <v>66</v>
      </c>
      <c r="D64" s="18" t="s">
        <v>127</v>
      </c>
      <c r="E64" s="56">
        <v>41292</v>
      </c>
      <c r="F64" s="57">
        <v>1553537955</v>
      </c>
      <c r="G64" s="22">
        <v>1</v>
      </c>
      <c r="H64" s="19">
        <f t="shared" si="0"/>
        <v>1553537955</v>
      </c>
      <c r="I64" s="19">
        <f t="shared" si="1"/>
        <v>1553537955</v>
      </c>
      <c r="J64" s="18" t="s">
        <v>71</v>
      </c>
      <c r="K64" s="22">
        <v>1</v>
      </c>
      <c r="L64" s="18" t="s">
        <v>74</v>
      </c>
      <c r="M64" s="18" t="s">
        <v>72</v>
      </c>
      <c r="N64" s="18" t="s">
        <v>72</v>
      </c>
      <c r="O64" s="23" t="s">
        <v>73</v>
      </c>
      <c r="P64" s="91"/>
      <c r="Q64" s="58">
        <v>1553537955</v>
      </c>
      <c r="R64" s="59">
        <v>1338103</v>
      </c>
      <c r="S64" s="92">
        <v>2635</v>
      </c>
      <c r="T64" s="92" t="s">
        <v>932</v>
      </c>
      <c r="U64" s="92">
        <v>56</v>
      </c>
      <c r="V64" s="93">
        <v>1762968988</v>
      </c>
      <c r="W64" s="94" t="s">
        <v>608</v>
      </c>
      <c r="X64" s="94" t="s">
        <v>297</v>
      </c>
      <c r="Y64" s="95">
        <v>900135360</v>
      </c>
      <c r="Z64" s="95">
        <v>1</v>
      </c>
      <c r="AA64" s="96">
        <v>311001087002</v>
      </c>
      <c r="AB64" s="95">
        <v>10</v>
      </c>
      <c r="AC64" s="95" t="s">
        <v>539</v>
      </c>
      <c r="AD64" s="95" t="s">
        <v>609</v>
      </c>
      <c r="AE64" s="95">
        <v>4358745</v>
      </c>
      <c r="AF64" s="95">
        <v>4358742</v>
      </c>
      <c r="AG64" s="95" t="s">
        <v>298</v>
      </c>
      <c r="AH64" s="95"/>
      <c r="AI64" s="95"/>
      <c r="AJ64" s="95"/>
      <c r="AK64" s="95"/>
      <c r="AL64" s="95"/>
    </row>
    <row r="65" spans="1:38" s="92" customFormat="1" ht="45">
      <c r="A65" s="90">
        <v>57</v>
      </c>
      <c r="B65" s="17" t="s">
        <v>129</v>
      </c>
      <c r="C65" s="18" t="s">
        <v>66</v>
      </c>
      <c r="D65" s="18" t="s">
        <v>127</v>
      </c>
      <c r="E65" s="56">
        <v>41292</v>
      </c>
      <c r="F65" s="57">
        <v>247174381</v>
      </c>
      <c r="G65" s="22">
        <v>1</v>
      </c>
      <c r="H65" s="19">
        <f t="shared" si="0"/>
        <v>247174381</v>
      </c>
      <c r="I65" s="19">
        <f t="shared" si="1"/>
        <v>247174381</v>
      </c>
      <c r="J65" s="18" t="s">
        <v>71</v>
      </c>
      <c r="K65" s="22">
        <v>1</v>
      </c>
      <c r="L65" s="18" t="s">
        <v>74</v>
      </c>
      <c r="M65" s="18" t="s">
        <v>72</v>
      </c>
      <c r="N65" s="18" t="s">
        <v>72</v>
      </c>
      <c r="O65" s="23" t="s">
        <v>73</v>
      </c>
      <c r="P65" s="91"/>
      <c r="Q65" s="58">
        <v>247174381</v>
      </c>
      <c r="R65" s="59">
        <v>1029893</v>
      </c>
      <c r="S65" s="92">
        <v>419</v>
      </c>
      <c r="T65" s="92" t="s">
        <v>933</v>
      </c>
      <c r="U65" s="92">
        <v>57</v>
      </c>
      <c r="V65" s="93">
        <v>272927066</v>
      </c>
      <c r="W65" s="94" t="s">
        <v>158</v>
      </c>
      <c r="X65" s="94" t="s">
        <v>158</v>
      </c>
      <c r="Y65" s="95">
        <v>830070846</v>
      </c>
      <c r="Z65" s="95">
        <v>4</v>
      </c>
      <c r="AA65" s="96">
        <v>311001092648</v>
      </c>
      <c r="AB65" s="95">
        <v>11</v>
      </c>
      <c r="AC65" s="95" t="s">
        <v>486</v>
      </c>
      <c r="AD65" s="95" t="s">
        <v>610</v>
      </c>
      <c r="AE65" s="95">
        <v>5372523</v>
      </c>
      <c r="AF65" s="95">
        <v>6808217</v>
      </c>
      <c r="AG65" s="95" t="s">
        <v>333</v>
      </c>
      <c r="AH65" s="95"/>
      <c r="AI65" s="95"/>
      <c r="AJ65" s="95"/>
      <c r="AK65" s="95"/>
      <c r="AL65" s="95"/>
    </row>
    <row r="66" spans="1:38" s="92" customFormat="1" ht="45">
      <c r="A66" s="90">
        <v>58</v>
      </c>
      <c r="B66" s="17" t="s">
        <v>129</v>
      </c>
      <c r="C66" s="18" t="s">
        <v>66</v>
      </c>
      <c r="D66" s="18" t="s">
        <v>127</v>
      </c>
      <c r="E66" s="56">
        <v>41292</v>
      </c>
      <c r="F66" s="57">
        <v>311887436</v>
      </c>
      <c r="G66" s="22">
        <v>1</v>
      </c>
      <c r="H66" s="19">
        <f t="shared" si="0"/>
        <v>311887436</v>
      </c>
      <c r="I66" s="19">
        <f t="shared" si="1"/>
        <v>311887436</v>
      </c>
      <c r="J66" s="18" t="s">
        <v>71</v>
      </c>
      <c r="K66" s="22">
        <v>1</v>
      </c>
      <c r="L66" s="18" t="s">
        <v>74</v>
      </c>
      <c r="M66" s="18" t="s">
        <v>72</v>
      </c>
      <c r="N66" s="18" t="s">
        <v>72</v>
      </c>
      <c r="O66" s="23" t="s">
        <v>73</v>
      </c>
      <c r="P66" s="91"/>
      <c r="Q66" s="58">
        <v>311887436</v>
      </c>
      <c r="R66" s="59">
        <v>1247550</v>
      </c>
      <c r="S66" s="92">
        <v>529</v>
      </c>
      <c r="T66" s="92" t="s">
        <v>934</v>
      </c>
      <c r="U66" s="92">
        <v>58</v>
      </c>
      <c r="V66" s="93">
        <v>317810788</v>
      </c>
      <c r="W66" s="94" t="s">
        <v>455</v>
      </c>
      <c r="X66" s="94" t="s">
        <v>611</v>
      </c>
      <c r="Y66" s="95">
        <v>830113527</v>
      </c>
      <c r="Z66" s="95">
        <v>6</v>
      </c>
      <c r="AA66" s="96">
        <v>311001102350</v>
      </c>
      <c r="AB66" s="95">
        <v>9</v>
      </c>
      <c r="AC66" s="95" t="s">
        <v>612</v>
      </c>
      <c r="AD66" s="95" t="s">
        <v>613</v>
      </c>
      <c r="AE66" s="95">
        <v>4159157</v>
      </c>
      <c r="AF66" s="95">
        <v>0</v>
      </c>
      <c r="AG66" s="95" t="s">
        <v>291</v>
      </c>
      <c r="AH66" s="95"/>
      <c r="AI66" s="95"/>
      <c r="AJ66" s="95"/>
      <c r="AK66" s="95"/>
      <c r="AL66" s="95"/>
    </row>
    <row r="67" spans="1:38" s="92" customFormat="1" ht="45">
      <c r="A67" s="90">
        <v>59</v>
      </c>
      <c r="B67" s="17" t="s">
        <v>129</v>
      </c>
      <c r="C67" s="18" t="s">
        <v>66</v>
      </c>
      <c r="D67" s="18" t="s">
        <v>127</v>
      </c>
      <c r="E67" s="56">
        <v>41292</v>
      </c>
      <c r="F67" s="57">
        <v>824822718</v>
      </c>
      <c r="G67" s="22">
        <v>1</v>
      </c>
      <c r="H67" s="19">
        <f t="shared" si="0"/>
        <v>824822718</v>
      </c>
      <c r="I67" s="19">
        <f t="shared" si="1"/>
        <v>824822718</v>
      </c>
      <c r="J67" s="18" t="s">
        <v>71</v>
      </c>
      <c r="K67" s="22">
        <v>1</v>
      </c>
      <c r="L67" s="18" t="s">
        <v>74</v>
      </c>
      <c r="M67" s="18" t="s">
        <v>72</v>
      </c>
      <c r="N67" s="18" t="s">
        <v>72</v>
      </c>
      <c r="O67" s="23" t="s">
        <v>73</v>
      </c>
      <c r="P67" s="91"/>
      <c r="Q67" s="58">
        <v>824822718</v>
      </c>
      <c r="R67" s="59">
        <v>880280</v>
      </c>
      <c r="S67" s="92">
        <v>1399</v>
      </c>
      <c r="T67" s="92" t="s">
        <v>935</v>
      </c>
      <c r="U67" s="92">
        <v>59</v>
      </c>
      <c r="V67" s="93">
        <v>933203135</v>
      </c>
      <c r="W67" s="94" t="s">
        <v>614</v>
      </c>
      <c r="X67" s="94" t="s">
        <v>271</v>
      </c>
      <c r="Y67" s="95">
        <v>41673553</v>
      </c>
      <c r="Z67" s="95">
        <v>8</v>
      </c>
      <c r="AA67" s="96">
        <v>311001075395</v>
      </c>
      <c r="AB67" s="95">
        <v>8</v>
      </c>
      <c r="AC67" s="95" t="s">
        <v>490</v>
      </c>
      <c r="AD67" s="95" t="s">
        <v>615</v>
      </c>
      <c r="AE67" s="95">
        <v>4535712</v>
      </c>
      <c r="AF67" s="95">
        <v>4534303</v>
      </c>
      <c r="AG67" s="95" t="s">
        <v>272</v>
      </c>
      <c r="AH67" s="95"/>
      <c r="AI67" s="95"/>
      <c r="AJ67" s="95"/>
      <c r="AK67" s="95"/>
      <c r="AL67" s="95"/>
    </row>
    <row r="68" spans="1:38" s="92" customFormat="1" ht="45">
      <c r="A68" s="90">
        <v>60</v>
      </c>
      <c r="B68" s="17" t="s">
        <v>129</v>
      </c>
      <c r="C68" s="18" t="s">
        <v>66</v>
      </c>
      <c r="D68" s="18" t="s">
        <v>127</v>
      </c>
      <c r="E68" s="56">
        <v>41292</v>
      </c>
      <c r="F68" s="57">
        <v>2822956450</v>
      </c>
      <c r="G68" s="22">
        <v>1</v>
      </c>
      <c r="H68" s="19">
        <f t="shared" si="0"/>
        <v>2822956450</v>
      </c>
      <c r="I68" s="19">
        <f t="shared" si="1"/>
        <v>2822956450</v>
      </c>
      <c r="J68" s="18" t="s">
        <v>71</v>
      </c>
      <c r="K68" s="22">
        <v>1</v>
      </c>
      <c r="L68" s="18" t="s">
        <v>74</v>
      </c>
      <c r="M68" s="18" t="s">
        <v>72</v>
      </c>
      <c r="N68" s="18" t="s">
        <v>72</v>
      </c>
      <c r="O68" s="23" t="s">
        <v>73</v>
      </c>
      <c r="P68" s="91"/>
      <c r="Q68" s="58">
        <v>2822956450</v>
      </c>
      <c r="R68" s="59">
        <v>1590398</v>
      </c>
      <c r="S68" s="92">
        <v>4789</v>
      </c>
      <c r="T68" s="92" t="s">
        <v>936</v>
      </c>
      <c r="U68" s="92">
        <v>60</v>
      </c>
      <c r="V68" s="93">
        <v>3456465878</v>
      </c>
      <c r="W68" s="94" t="s">
        <v>157</v>
      </c>
      <c r="X68" s="94" t="s">
        <v>616</v>
      </c>
      <c r="Y68" s="95">
        <v>830032369</v>
      </c>
      <c r="Z68" s="95">
        <v>0</v>
      </c>
      <c r="AA68" s="96">
        <v>311001093130</v>
      </c>
      <c r="AB68" s="95">
        <v>11</v>
      </c>
      <c r="AC68" s="95" t="s">
        <v>486</v>
      </c>
      <c r="AD68" s="95" t="s">
        <v>617</v>
      </c>
      <c r="AE68" s="95">
        <v>6841539</v>
      </c>
      <c r="AF68" s="95">
        <v>6860124</v>
      </c>
      <c r="AG68" s="95" t="s">
        <v>318</v>
      </c>
      <c r="AH68" s="95"/>
      <c r="AI68" s="95"/>
      <c r="AJ68" s="95"/>
      <c r="AK68" s="95"/>
      <c r="AL68" s="95"/>
    </row>
    <row r="69" spans="1:38" s="92" customFormat="1" ht="54">
      <c r="A69" s="90">
        <v>61</v>
      </c>
      <c r="B69" s="17" t="s">
        <v>129</v>
      </c>
      <c r="C69" s="18" t="s">
        <v>66</v>
      </c>
      <c r="D69" s="18" t="s">
        <v>127</v>
      </c>
      <c r="E69" s="56">
        <v>41292</v>
      </c>
      <c r="F69" s="57">
        <v>154343740</v>
      </c>
      <c r="G69" s="22">
        <v>1</v>
      </c>
      <c r="H69" s="19">
        <f t="shared" si="0"/>
        <v>154343740</v>
      </c>
      <c r="I69" s="19">
        <f t="shared" si="1"/>
        <v>154343740</v>
      </c>
      <c r="J69" s="18" t="s">
        <v>71</v>
      </c>
      <c r="K69" s="22">
        <v>1</v>
      </c>
      <c r="L69" s="18" t="s">
        <v>74</v>
      </c>
      <c r="M69" s="18" t="s">
        <v>72</v>
      </c>
      <c r="N69" s="18" t="s">
        <v>72</v>
      </c>
      <c r="O69" s="23" t="s">
        <v>73</v>
      </c>
      <c r="P69" s="91"/>
      <c r="Q69" s="58">
        <v>154343740</v>
      </c>
      <c r="R69" s="59">
        <v>791506</v>
      </c>
      <c r="S69" s="92">
        <v>262</v>
      </c>
      <c r="T69" s="92" t="s">
        <v>937</v>
      </c>
      <c r="U69" s="92">
        <v>61</v>
      </c>
      <c r="V69" s="93">
        <v>163322241</v>
      </c>
      <c r="W69" s="94" t="s">
        <v>323</v>
      </c>
      <c r="X69" s="94" t="s">
        <v>618</v>
      </c>
      <c r="Y69" s="95">
        <v>860024053</v>
      </c>
      <c r="Z69" s="95">
        <v>4</v>
      </c>
      <c r="AA69" s="96">
        <v>311769001030</v>
      </c>
      <c r="AB69" s="95">
        <v>11</v>
      </c>
      <c r="AC69" s="95" t="s">
        <v>486</v>
      </c>
      <c r="AD69" s="95" t="s">
        <v>619</v>
      </c>
      <c r="AE69" s="95">
        <v>6813172</v>
      </c>
      <c r="AF69" s="95">
        <v>0</v>
      </c>
      <c r="AG69" s="95" t="s">
        <v>324</v>
      </c>
      <c r="AH69" s="95"/>
      <c r="AI69" s="95"/>
      <c r="AJ69" s="95"/>
      <c r="AK69" s="95"/>
      <c r="AL69" s="95"/>
    </row>
    <row r="70" spans="1:38" s="92" customFormat="1" ht="45">
      <c r="A70" s="90">
        <v>62</v>
      </c>
      <c r="B70" s="17" t="s">
        <v>129</v>
      </c>
      <c r="C70" s="18" t="s">
        <v>66</v>
      </c>
      <c r="D70" s="18" t="s">
        <v>127</v>
      </c>
      <c r="E70" s="56">
        <v>41292</v>
      </c>
      <c r="F70" s="57">
        <v>947126031</v>
      </c>
      <c r="G70" s="22">
        <v>1</v>
      </c>
      <c r="H70" s="19">
        <f t="shared" si="0"/>
        <v>947126031</v>
      </c>
      <c r="I70" s="19">
        <f t="shared" si="1"/>
        <v>947126031</v>
      </c>
      <c r="J70" s="18" t="s">
        <v>71</v>
      </c>
      <c r="K70" s="22">
        <v>1</v>
      </c>
      <c r="L70" s="18" t="s">
        <v>74</v>
      </c>
      <c r="M70" s="18" t="s">
        <v>72</v>
      </c>
      <c r="N70" s="18" t="s">
        <v>72</v>
      </c>
      <c r="O70" s="23" t="s">
        <v>73</v>
      </c>
      <c r="P70" s="91"/>
      <c r="Q70" s="58">
        <v>947126031</v>
      </c>
      <c r="R70" s="59">
        <v>768148</v>
      </c>
      <c r="S70" s="92">
        <v>1607</v>
      </c>
      <c r="T70" s="92" t="s">
        <v>938</v>
      </c>
      <c r="U70" s="92">
        <v>62</v>
      </c>
      <c r="V70" s="93">
        <v>1090678463</v>
      </c>
      <c r="W70" s="94" t="s">
        <v>166</v>
      </c>
      <c r="X70" s="94" t="s">
        <v>620</v>
      </c>
      <c r="Y70" s="95">
        <v>860534023</v>
      </c>
      <c r="Z70" s="95">
        <v>1</v>
      </c>
      <c r="AA70" s="96">
        <v>311001038368</v>
      </c>
      <c r="AB70" s="95">
        <v>19</v>
      </c>
      <c r="AC70" s="95" t="s">
        <v>494</v>
      </c>
      <c r="AD70" s="95" t="s">
        <v>621</v>
      </c>
      <c r="AE70" s="95">
        <v>7653947</v>
      </c>
      <c r="AF70" s="95">
        <v>7659369</v>
      </c>
      <c r="AG70" s="95" t="s">
        <v>401</v>
      </c>
      <c r="AH70" s="95"/>
      <c r="AI70" s="95"/>
      <c r="AJ70" s="95"/>
      <c r="AK70" s="95"/>
      <c r="AL70" s="95"/>
    </row>
    <row r="71" spans="1:38" s="92" customFormat="1" ht="45">
      <c r="A71" s="90">
        <v>63</v>
      </c>
      <c r="B71" s="17" t="s">
        <v>129</v>
      </c>
      <c r="C71" s="18" t="s">
        <v>66</v>
      </c>
      <c r="D71" s="18" t="s">
        <v>127</v>
      </c>
      <c r="E71" s="56">
        <v>41292</v>
      </c>
      <c r="F71" s="57">
        <v>313444119</v>
      </c>
      <c r="G71" s="22">
        <v>1</v>
      </c>
      <c r="H71" s="19">
        <f t="shared" si="0"/>
        <v>313444119</v>
      </c>
      <c r="I71" s="19">
        <f t="shared" si="1"/>
        <v>313444119</v>
      </c>
      <c r="J71" s="18" t="s">
        <v>71</v>
      </c>
      <c r="K71" s="22">
        <v>1</v>
      </c>
      <c r="L71" s="18" t="s">
        <v>74</v>
      </c>
      <c r="M71" s="18" t="s">
        <v>72</v>
      </c>
      <c r="N71" s="18" t="s">
        <v>72</v>
      </c>
      <c r="O71" s="23" t="s">
        <v>73</v>
      </c>
      <c r="P71" s="91"/>
      <c r="Q71" s="58">
        <v>313444119</v>
      </c>
      <c r="R71" s="59">
        <v>1374755</v>
      </c>
      <c r="S71" s="92">
        <v>532</v>
      </c>
      <c r="T71" s="92" t="s">
        <v>939</v>
      </c>
      <c r="U71" s="92">
        <v>63</v>
      </c>
      <c r="V71" s="93">
        <v>329785060</v>
      </c>
      <c r="W71" s="94" t="s">
        <v>622</v>
      </c>
      <c r="X71" s="94" t="s">
        <v>269</v>
      </c>
      <c r="Y71" s="95">
        <v>19195430</v>
      </c>
      <c r="Z71" s="95">
        <v>1</v>
      </c>
      <c r="AA71" s="96">
        <v>311001017671</v>
      </c>
      <c r="AB71" s="95">
        <v>8</v>
      </c>
      <c r="AC71" s="95" t="s">
        <v>490</v>
      </c>
      <c r="AD71" s="95" t="s">
        <v>623</v>
      </c>
      <c r="AE71" s="95">
        <v>2990671</v>
      </c>
      <c r="AF71" s="95">
        <v>2654893</v>
      </c>
      <c r="AG71" s="95" t="s">
        <v>270</v>
      </c>
      <c r="AH71" s="95"/>
      <c r="AI71" s="95"/>
      <c r="AJ71" s="95"/>
      <c r="AK71" s="95"/>
      <c r="AL71" s="95"/>
    </row>
    <row r="72" spans="1:38" s="92" customFormat="1" ht="45">
      <c r="A72" s="90">
        <v>64</v>
      </c>
      <c r="B72" s="17" t="s">
        <v>129</v>
      </c>
      <c r="C72" s="18" t="s">
        <v>66</v>
      </c>
      <c r="D72" s="18" t="s">
        <v>127</v>
      </c>
      <c r="E72" s="56">
        <v>41292</v>
      </c>
      <c r="F72" s="57">
        <v>232315899</v>
      </c>
      <c r="G72" s="22">
        <v>1</v>
      </c>
      <c r="H72" s="19">
        <f t="shared" si="0"/>
        <v>232315899</v>
      </c>
      <c r="I72" s="19">
        <f t="shared" si="1"/>
        <v>232315899</v>
      </c>
      <c r="J72" s="18" t="s">
        <v>71</v>
      </c>
      <c r="K72" s="22">
        <v>1</v>
      </c>
      <c r="L72" s="18" t="s">
        <v>74</v>
      </c>
      <c r="M72" s="18" t="s">
        <v>72</v>
      </c>
      <c r="N72" s="18" t="s">
        <v>72</v>
      </c>
      <c r="O72" s="23" t="s">
        <v>73</v>
      </c>
      <c r="P72" s="91"/>
      <c r="Q72" s="58">
        <v>232315899</v>
      </c>
      <c r="R72" s="59">
        <v>1335149</v>
      </c>
      <c r="S72" s="92">
        <v>394</v>
      </c>
      <c r="T72" s="92" t="s">
        <v>940</v>
      </c>
      <c r="U72" s="92">
        <v>64</v>
      </c>
      <c r="V72" s="93">
        <v>240895202</v>
      </c>
      <c r="W72" s="94" t="s">
        <v>624</v>
      </c>
      <c r="X72" s="94" t="s">
        <v>457</v>
      </c>
      <c r="Y72" s="95">
        <v>900028962</v>
      </c>
      <c r="Z72" s="95">
        <v>7</v>
      </c>
      <c r="AA72" s="96">
        <v>311001044708</v>
      </c>
      <c r="AB72" s="95">
        <v>10</v>
      </c>
      <c r="AC72" s="95" t="s">
        <v>539</v>
      </c>
      <c r="AD72" s="95" t="s">
        <v>625</v>
      </c>
      <c r="AE72" s="95">
        <v>4336212</v>
      </c>
      <c r="AF72" s="95">
        <v>0</v>
      </c>
      <c r="AG72" s="95" t="s">
        <v>307</v>
      </c>
      <c r="AH72" s="95"/>
      <c r="AI72" s="95"/>
      <c r="AJ72" s="95"/>
      <c r="AK72" s="95"/>
      <c r="AL72" s="95"/>
    </row>
    <row r="73" spans="1:38" s="92" customFormat="1" ht="45">
      <c r="A73" s="90">
        <v>65</v>
      </c>
      <c r="B73" s="17" t="s">
        <v>129</v>
      </c>
      <c r="C73" s="18" t="s">
        <v>66</v>
      </c>
      <c r="D73" s="18" t="s">
        <v>127</v>
      </c>
      <c r="E73" s="56">
        <v>41292</v>
      </c>
      <c r="F73" s="57">
        <v>141397996</v>
      </c>
      <c r="G73" s="22">
        <v>1</v>
      </c>
      <c r="H73" s="19">
        <f t="shared" si="0"/>
        <v>141397996</v>
      </c>
      <c r="I73" s="19">
        <f t="shared" si="1"/>
        <v>141397996</v>
      </c>
      <c r="J73" s="18" t="s">
        <v>71</v>
      </c>
      <c r="K73" s="22">
        <v>1</v>
      </c>
      <c r="L73" s="18" t="s">
        <v>74</v>
      </c>
      <c r="M73" s="18" t="s">
        <v>72</v>
      </c>
      <c r="N73" s="18" t="s">
        <v>72</v>
      </c>
      <c r="O73" s="23" t="s">
        <v>73</v>
      </c>
      <c r="P73" s="91"/>
      <c r="Q73" s="58">
        <v>141397996</v>
      </c>
      <c r="R73" s="59">
        <v>703473</v>
      </c>
      <c r="S73" s="92">
        <v>240</v>
      </c>
      <c r="T73" s="92" t="s">
        <v>941</v>
      </c>
      <c r="U73" s="92">
        <v>65</v>
      </c>
      <c r="V73" s="93">
        <v>142324222</v>
      </c>
      <c r="W73" s="94" t="s">
        <v>627</v>
      </c>
      <c r="X73" s="94" t="s">
        <v>626</v>
      </c>
      <c r="Y73" s="95">
        <v>900091895</v>
      </c>
      <c r="Z73" s="95">
        <v>9</v>
      </c>
      <c r="AA73" s="96">
        <v>311001089710</v>
      </c>
      <c r="AB73" s="95">
        <v>19</v>
      </c>
      <c r="AC73" s="95" t="s">
        <v>494</v>
      </c>
      <c r="AD73" s="95" t="s">
        <v>628</v>
      </c>
      <c r="AE73" s="95">
        <v>7821361</v>
      </c>
      <c r="AF73" s="95">
        <v>7823222</v>
      </c>
      <c r="AG73" s="95" t="s">
        <v>417</v>
      </c>
      <c r="AH73" s="95"/>
      <c r="AI73" s="95"/>
      <c r="AJ73" s="95"/>
      <c r="AK73" s="95"/>
      <c r="AL73" s="95"/>
    </row>
    <row r="74" spans="1:38" s="92" customFormat="1" ht="45">
      <c r="A74" s="90">
        <v>66</v>
      </c>
      <c r="B74" s="17" t="s">
        <v>129</v>
      </c>
      <c r="C74" s="18" t="s">
        <v>66</v>
      </c>
      <c r="D74" s="18" t="s">
        <v>127</v>
      </c>
      <c r="E74" s="56">
        <v>41292</v>
      </c>
      <c r="F74" s="57">
        <v>387064960</v>
      </c>
      <c r="G74" s="22">
        <v>1</v>
      </c>
      <c r="H74" s="19">
        <f aca="true" t="shared" si="2" ref="H74:H137">+F74</f>
        <v>387064960</v>
      </c>
      <c r="I74" s="19">
        <f aca="true" t="shared" si="3" ref="I74:I137">+H74</f>
        <v>387064960</v>
      </c>
      <c r="J74" s="18" t="s">
        <v>71</v>
      </c>
      <c r="K74" s="22">
        <v>1</v>
      </c>
      <c r="L74" s="18" t="s">
        <v>74</v>
      </c>
      <c r="M74" s="18" t="s">
        <v>72</v>
      </c>
      <c r="N74" s="18" t="s">
        <v>72</v>
      </c>
      <c r="O74" s="23" t="s">
        <v>73</v>
      </c>
      <c r="P74" s="91"/>
      <c r="Q74" s="58">
        <v>387064960</v>
      </c>
      <c r="R74" s="59">
        <v>1183685</v>
      </c>
      <c r="S74" s="92">
        <v>657</v>
      </c>
      <c r="T74" s="92" t="s">
        <v>942</v>
      </c>
      <c r="U74" s="92">
        <v>66</v>
      </c>
      <c r="V74" s="93">
        <v>405994501</v>
      </c>
      <c r="W74" s="94" t="s">
        <v>308</v>
      </c>
      <c r="X74" s="94" t="s">
        <v>629</v>
      </c>
      <c r="Y74" s="95">
        <v>830008155</v>
      </c>
      <c r="Z74" s="95">
        <v>0</v>
      </c>
      <c r="AA74" s="96">
        <v>311001096228</v>
      </c>
      <c r="AB74" s="95">
        <v>10</v>
      </c>
      <c r="AC74" s="95" t="s">
        <v>539</v>
      </c>
      <c r="AD74" s="95" t="s">
        <v>630</v>
      </c>
      <c r="AE74" s="95">
        <v>4411935</v>
      </c>
      <c r="AF74" s="95">
        <v>4412076</v>
      </c>
      <c r="AG74" s="95" t="s">
        <v>309</v>
      </c>
      <c r="AH74" s="95"/>
      <c r="AI74" s="95"/>
      <c r="AJ74" s="95"/>
      <c r="AK74" s="95"/>
      <c r="AL74" s="95"/>
    </row>
    <row r="75" spans="1:38" s="92" customFormat="1" ht="45">
      <c r="A75" s="90">
        <v>67</v>
      </c>
      <c r="B75" s="17" t="s">
        <v>129</v>
      </c>
      <c r="C75" s="18" t="s">
        <v>66</v>
      </c>
      <c r="D75" s="18" t="s">
        <v>127</v>
      </c>
      <c r="E75" s="56">
        <v>41292</v>
      </c>
      <c r="F75" s="57">
        <v>133443095</v>
      </c>
      <c r="G75" s="22">
        <v>1</v>
      </c>
      <c r="H75" s="19">
        <f t="shared" si="2"/>
        <v>133443095</v>
      </c>
      <c r="I75" s="19">
        <f t="shared" si="3"/>
        <v>133443095</v>
      </c>
      <c r="J75" s="18" t="s">
        <v>71</v>
      </c>
      <c r="K75" s="22">
        <v>1</v>
      </c>
      <c r="L75" s="18" t="s">
        <v>74</v>
      </c>
      <c r="M75" s="18" t="s">
        <v>72</v>
      </c>
      <c r="N75" s="18" t="s">
        <v>72</v>
      </c>
      <c r="O75" s="23" t="s">
        <v>73</v>
      </c>
      <c r="P75" s="91"/>
      <c r="Q75" s="58">
        <v>133443095</v>
      </c>
      <c r="R75" s="59">
        <v>860923</v>
      </c>
      <c r="S75" s="92">
        <v>226</v>
      </c>
      <c r="T75" s="92" t="s">
        <v>943</v>
      </c>
      <c r="U75" s="92">
        <v>67</v>
      </c>
      <c r="V75" s="93">
        <v>117040952</v>
      </c>
      <c r="W75" s="94" t="s">
        <v>206</v>
      </c>
      <c r="X75" s="94" t="s">
        <v>206</v>
      </c>
      <c r="Y75" s="95">
        <v>900188632</v>
      </c>
      <c r="Z75" s="95">
        <v>7</v>
      </c>
      <c r="AA75" s="96">
        <v>311001108340</v>
      </c>
      <c r="AB75" s="95">
        <v>7</v>
      </c>
      <c r="AC75" s="95" t="s">
        <v>500</v>
      </c>
      <c r="AD75" s="95" t="s">
        <v>631</v>
      </c>
      <c r="AE75" s="95" t="s">
        <v>632</v>
      </c>
      <c r="AF75" s="95">
        <v>7231953</v>
      </c>
      <c r="AG75" s="95" t="s">
        <v>207</v>
      </c>
      <c r="AH75" s="95"/>
      <c r="AI75" s="95"/>
      <c r="AJ75" s="95"/>
      <c r="AK75" s="95"/>
      <c r="AL75" s="95"/>
    </row>
    <row r="76" spans="1:38" s="92" customFormat="1" ht="45">
      <c r="A76" s="90">
        <v>68</v>
      </c>
      <c r="B76" s="17" t="s">
        <v>129</v>
      </c>
      <c r="C76" s="18" t="s">
        <v>66</v>
      </c>
      <c r="D76" s="18" t="s">
        <v>127</v>
      </c>
      <c r="E76" s="56">
        <v>41292</v>
      </c>
      <c r="F76" s="57">
        <v>624739962</v>
      </c>
      <c r="G76" s="22">
        <v>1</v>
      </c>
      <c r="H76" s="19">
        <f t="shared" si="2"/>
        <v>624739962</v>
      </c>
      <c r="I76" s="19">
        <f t="shared" si="3"/>
        <v>624739962</v>
      </c>
      <c r="J76" s="18" t="s">
        <v>71</v>
      </c>
      <c r="K76" s="22">
        <v>1</v>
      </c>
      <c r="L76" s="18" t="s">
        <v>74</v>
      </c>
      <c r="M76" s="18" t="s">
        <v>72</v>
      </c>
      <c r="N76" s="18" t="s">
        <v>72</v>
      </c>
      <c r="O76" s="23" t="s">
        <v>73</v>
      </c>
      <c r="P76" s="91"/>
      <c r="Q76" s="58">
        <v>624739962</v>
      </c>
      <c r="R76" s="59">
        <v>793825</v>
      </c>
      <c r="S76" s="92">
        <v>1060</v>
      </c>
      <c r="T76" s="92" t="s">
        <v>944</v>
      </c>
      <c r="U76" s="92">
        <v>68</v>
      </c>
      <c r="V76" s="93">
        <v>678662655</v>
      </c>
      <c r="W76" s="94" t="s">
        <v>451</v>
      </c>
      <c r="X76" s="94" t="s">
        <v>633</v>
      </c>
      <c r="Y76" s="95">
        <v>51878563</v>
      </c>
      <c r="Z76" s="95">
        <v>9</v>
      </c>
      <c r="AA76" s="96">
        <v>311001090572</v>
      </c>
      <c r="AB76" s="95">
        <v>8</v>
      </c>
      <c r="AC76" s="95" t="s">
        <v>490</v>
      </c>
      <c r="AD76" s="95" t="s">
        <v>634</v>
      </c>
      <c r="AE76" s="95">
        <v>4540605</v>
      </c>
      <c r="AF76" s="95">
        <v>2730811</v>
      </c>
      <c r="AG76" s="95" t="s">
        <v>283</v>
      </c>
      <c r="AH76" s="95"/>
      <c r="AI76" s="95"/>
      <c r="AJ76" s="95"/>
      <c r="AK76" s="95"/>
      <c r="AL76" s="95"/>
    </row>
    <row r="77" spans="1:38" s="92" customFormat="1" ht="45">
      <c r="A77" s="90">
        <v>69</v>
      </c>
      <c r="B77" s="17" t="s">
        <v>129</v>
      </c>
      <c r="C77" s="18" t="s">
        <v>66</v>
      </c>
      <c r="D77" s="18" t="s">
        <v>127</v>
      </c>
      <c r="E77" s="56">
        <v>41292</v>
      </c>
      <c r="F77" s="57">
        <v>681509279</v>
      </c>
      <c r="G77" s="22">
        <v>1</v>
      </c>
      <c r="H77" s="19">
        <f t="shared" si="2"/>
        <v>681509279</v>
      </c>
      <c r="I77" s="19">
        <f t="shared" si="3"/>
        <v>681509279</v>
      </c>
      <c r="J77" s="18" t="s">
        <v>71</v>
      </c>
      <c r="K77" s="22">
        <v>1</v>
      </c>
      <c r="L77" s="18" t="s">
        <v>74</v>
      </c>
      <c r="M77" s="18" t="s">
        <v>72</v>
      </c>
      <c r="N77" s="18" t="s">
        <v>72</v>
      </c>
      <c r="O77" s="23" t="s">
        <v>73</v>
      </c>
      <c r="P77" s="91"/>
      <c r="Q77" s="58">
        <v>681509279</v>
      </c>
      <c r="R77" s="59">
        <v>873730</v>
      </c>
      <c r="S77" s="92">
        <v>1156</v>
      </c>
      <c r="T77" s="92" t="s">
        <v>945</v>
      </c>
      <c r="U77" s="92">
        <v>69</v>
      </c>
      <c r="V77" s="93">
        <v>729270240</v>
      </c>
      <c r="W77" s="94" t="s">
        <v>429</v>
      </c>
      <c r="X77" s="94" t="s">
        <v>635</v>
      </c>
      <c r="Y77" s="95">
        <v>830139318</v>
      </c>
      <c r="Z77" s="95">
        <v>6</v>
      </c>
      <c r="AA77" s="96">
        <v>311001091013</v>
      </c>
      <c r="AB77" s="95">
        <v>19</v>
      </c>
      <c r="AC77" s="95" t="s">
        <v>494</v>
      </c>
      <c r="AD77" s="95" t="s">
        <v>636</v>
      </c>
      <c r="AE77" s="95">
        <v>7151281</v>
      </c>
      <c r="AF77" s="95">
        <v>7164326</v>
      </c>
      <c r="AG77" s="95" t="s">
        <v>430</v>
      </c>
      <c r="AH77" s="95"/>
      <c r="AI77" s="95"/>
      <c r="AJ77" s="95"/>
      <c r="AK77" s="95"/>
      <c r="AL77" s="95"/>
    </row>
    <row r="78" spans="1:38" s="92" customFormat="1" ht="45">
      <c r="A78" s="90">
        <v>70</v>
      </c>
      <c r="B78" s="17" t="s">
        <v>129</v>
      </c>
      <c r="C78" s="18" t="s">
        <v>66</v>
      </c>
      <c r="D78" s="18" t="s">
        <v>127</v>
      </c>
      <c r="E78" s="56">
        <v>41292</v>
      </c>
      <c r="F78" s="57">
        <v>758564886</v>
      </c>
      <c r="G78" s="22">
        <v>1</v>
      </c>
      <c r="H78" s="19">
        <f t="shared" si="2"/>
        <v>758564886</v>
      </c>
      <c r="I78" s="19">
        <f t="shared" si="3"/>
        <v>758564886</v>
      </c>
      <c r="J78" s="18" t="s">
        <v>71</v>
      </c>
      <c r="K78" s="22">
        <v>1</v>
      </c>
      <c r="L78" s="18" t="s">
        <v>74</v>
      </c>
      <c r="M78" s="18" t="s">
        <v>72</v>
      </c>
      <c r="N78" s="18" t="s">
        <v>72</v>
      </c>
      <c r="O78" s="23" t="s">
        <v>73</v>
      </c>
      <c r="P78" s="91"/>
      <c r="Q78" s="58">
        <v>758564886</v>
      </c>
      <c r="R78" s="59">
        <v>1264275</v>
      </c>
      <c r="S78" s="92">
        <v>1287</v>
      </c>
      <c r="T78" s="92" t="s">
        <v>946</v>
      </c>
      <c r="U78" s="92">
        <v>70</v>
      </c>
      <c r="V78" s="93">
        <v>851468253</v>
      </c>
      <c r="W78" s="94" t="s">
        <v>637</v>
      </c>
      <c r="X78" s="94" t="s">
        <v>277</v>
      </c>
      <c r="Y78" s="95">
        <v>41645586</v>
      </c>
      <c r="Z78" s="95">
        <v>1</v>
      </c>
      <c r="AA78" s="96">
        <v>311001033510</v>
      </c>
      <c r="AB78" s="95">
        <v>8</v>
      </c>
      <c r="AC78" s="95" t="s">
        <v>490</v>
      </c>
      <c r="AD78" s="95" t="s">
        <v>638</v>
      </c>
      <c r="AE78" s="95">
        <v>4507346</v>
      </c>
      <c r="AF78" s="95">
        <v>4520110</v>
      </c>
      <c r="AG78" s="95" t="s">
        <v>278</v>
      </c>
      <c r="AH78" s="95"/>
      <c r="AI78" s="95"/>
      <c r="AJ78" s="95"/>
      <c r="AK78" s="95"/>
      <c r="AL78" s="95"/>
    </row>
    <row r="79" spans="1:38" s="92" customFormat="1" ht="45">
      <c r="A79" s="90">
        <v>71</v>
      </c>
      <c r="B79" s="17" t="s">
        <v>129</v>
      </c>
      <c r="C79" s="18" t="s">
        <v>66</v>
      </c>
      <c r="D79" s="18" t="s">
        <v>127</v>
      </c>
      <c r="E79" s="56">
        <v>41292</v>
      </c>
      <c r="F79" s="57">
        <v>882040745</v>
      </c>
      <c r="G79" s="22">
        <v>1</v>
      </c>
      <c r="H79" s="19">
        <f t="shared" si="2"/>
        <v>882040745</v>
      </c>
      <c r="I79" s="19">
        <f t="shared" si="3"/>
        <v>882040745</v>
      </c>
      <c r="J79" s="18" t="s">
        <v>71</v>
      </c>
      <c r="K79" s="22">
        <v>1</v>
      </c>
      <c r="L79" s="18" t="s">
        <v>74</v>
      </c>
      <c r="M79" s="18" t="s">
        <v>72</v>
      </c>
      <c r="N79" s="18" t="s">
        <v>72</v>
      </c>
      <c r="O79" s="23" t="s">
        <v>73</v>
      </c>
      <c r="P79" s="91"/>
      <c r="Q79" s="58">
        <v>882040745</v>
      </c>
      <c r="R79" s="59">
        <v>1226760</v>
      </c>
      <c r="S79" s="92">
        <v>1496</v>
      </c>
      <c r="T79" s="92" t="s">
        <v>947</v>
      </c>
      <c r="U79" s="92">
        <v>71</v>
      </c>
      <c r="V79" s="93">
        <v>985789711</v>
      </c>
      <c r="W79" s="94" t="s">
        <v>639</v>
      </c>
      <c r="X79" s="94" t="s">
        <v>472</v>
      </c>
      <c r="Y79" s="95">
        <v>900031140</v>
      </c>
      <c r="Z79" s="95">
        <v>0</v>
      </c>
      <c r="AA79" s="96">
        <v>311001043001</v>
      </c>
      <c r="AB79" s="95">
        <v>19</v>
      </c>
      <c r="AC79" s="95" t="s">
        <v>494</v>
      </c>
      <c r="AD79" s="95" t="s">
        <v>640</v>
      </c>
      <c r="AE79" s="95">
        <v>7828312</v>
      </c>
      <c r="AF79" s="95">
        <v>7823487</v>
      </c>
      <c r="AG79" s="95" t="s">
        <v>428</v>
      </c>
      <c r="AH79" s="95"/>
      <c r="AI79" s="95"/>
      <c r="AJ79" s="95"/>
      <c r="AK79" s="95"/>
      <c r="AL79" s="95"/>
    </row>
    <row r="80" spans="1:38" s="92" customFormat="1" ht="45">
      <c r="A80" s="90">
        <v>72</v>
      </c>
      <c r="B80" s="17" t="s">
        <v>129</v>
      </c>
      <c r="C80" s="18" t="s">
        <v>66</v>
      </c>
      <c r="D80" s="18" t="s">
        <v>127</v>
      </c>
      <c r="E80" s="56">
        <v>41292</v>
      </c>
      <c r="F80" s="57">
        <v>2082112634</v>
      </c>
      <c r="G80" s="22">
        <v>1</v>
      </c>
      <c r="H80" s="19">
        <f t="shared" si="2"/>
        <v>2082112634</v>
      </c>
      <c r="I80" s="19">
        <f t="shared" si="3"/>
        <v>2082112634</v>
      </c>
      <c r="J80" s="18" t="s">
        <v>71</v>
      </c>
      <c r="K80" s="22">
        <v>1</v>
      </c>
      <c r="L80" s="18" t="s">
        <v>74</v>
      </c>
      <c r="M80" s="18" t="s">
        <v>72</v>
      </c>
      <c r="N80" s="18" t="s">
        <v>72</v>
      </c>
      <c r="O80" s="23" t="s">
        <v>73</v>
      </c>
      <c r="P80" s="91"/>
      <c r="Q80" s="58">
        <v>2082112634</v>
      </c>
      <c r="R80" s="59">
        <v>1538886</v>
      </c>
      <c r="S80" s="92">
        <v>3532</v>
      </c>
      <c r="T80" s="92" t="s">
        <v>948</v>
      </c>
      <c r="U80" s="92">
        <v>72</v>
      </c>
      <c r="V80" s="93">
        <v>2840742474</v>
      </c>
      <c r="W80" s="94" t="s">
        <v>642</v>
      </c>
      <c r="X80" s="94" t="s">
        <v>641</v>
      </c>
      <c r="Y80" s="95">
        <v>900087960</v>
      </c>
      <c r="Z80" s="95">
        <v>4</v>
      </c>
      <c r="AA80" s="96">
        <v>311001044236</v>
      </c>
      <c r="AB80" s="95">
        <v>19</v>
      </c>
      <c r="AC80" s="95" t="s">
        <v>494</v>
      </c>
      <c r="AD80" s="95" t="s">
        <v>643</v>
      </c>
      <c r="AE80" s="95">
        <v>2306106</v>
      </c>
      <c r="AF80" s="95">
        <v>2303907</v>
      </c>
      <c r="AG80" s="95" t="s">
        <v>400</v>
      </c>
      <c r="AH80" s="95"/>
      <c r="AI80" s="95"/>
      <c r="AJ80" s="95"/>
      <c r="AK80" s="95"/>
      <c r="AL80" s="95"/>
    </row>
    <row r="81" spans="1:38" s="92" customFormat="1" ht="45">
      <c r="A81" s="90">
        <v>73</v>
      </c>
      <c r="B81" s="17" t="s">
        <v>129</v>
      </c>
      <c r="C81" s="18" t="s">
        <v>66</v>
      </c>
      <c r="D81" s="18" t="s">
        <v>127</v>
      </c>
      <c r="E81" s="56">
        <v>41292</v>
      </c>
      <c r="F81" s="57">
        <v>1084214740</v>
      </c>
      <c r="G81" s="22">
        <v>1</v>
      </c>
      <c r="H81" s="19">
        <f t="shared" si="2"/>
        <v>1084214740</v>
      </c>
      <c r="I81" s="19">
        <f t="shared" si="3"/>
        <v>1084214740</v>
      </c>
      <c r="J81" s="18" t="s">
        <v>71</v>
      </c>
      <c r="K81" s="22">
        <v>1</v>
      </c>
      <c r="L81" s="18" t="s">
        <v>74</v>
      </c>
      <c r="M81" s="18" t="s">
        <v>72</v>
      </c>
      <c r="N81" s="18" t="s">
        <v>72</v>
      </c>
      <c r="O81" s="23" t="s">
        <v>73</v>
      </c>
      <c r="P81" s="91"/>
      <c r="Q81" s="58">
        <v>1084214740</v>
      </c>
      <c r="R81" s="59">
        <v>1548878</v>
      </c>
      <c r="S81" s="92">
        <v>1839</v>
      </c>
      <c r="T81" s="92" t="s">
        <v>949</v>
      </c>
      <c r="U81" s="92">
        <v>73</v>
      </c>
      <c r="V81" s="93">
        <v>1319570162</v>
      </c>
      <c r="W81" s="94" t="s">
        <v>644</v>
      </c>
      <c r="X81" s="94" t="s">
        <v>460</v>
      </c>
      <c r="Y81" s="95">
        <v>900030261</v>
      </c>
      <c r="Z81" s="95">
        <v>9</v>
      </c>
      <c r="AA81" s="96">
        <v>311769002354</v>
      </c>
      <c r="AB81" s="95">
        <v>11</v>
      </c>
      <c r="AC81" s="95" t="s">
        <v>486</v>
      </c>
      <c r="AD81" s="95" t="s">
        <v>645</v>
      </c>
      <c r="AE81" s="95">
        <v>6838912</v>
      </c>
      <c r="AF81" s="95">
        <v>6839067</v>
      </c>
      <c r="AG81" s="95" t="s">
        <v>328</v>
      </c>
      <c r="AH81" s="95"/>
      <c r="AI81" s="95"/>
      <c r="AJ81" s="95"/>
      <c r="AK81" s="95"/>
      <c r="AL81" s="95"/>
    </row>
    <row r="82" spans="1:38" s="92" customFormat="1" ht="45">
      <c r="A82" s="90">
        <v>74</v>
      </c>
      <c r="B82" s="17" t="s">
        <v>129</v>
      </c>
      <c r="C82" s="18" t="s">
        <v>66</v>
      </c>
      <c r="D82" s="18" t="s">
        <v>127</v>
      </c>
      <c r="E82" s="56">
        <v>41292</v>
      </c>
      <c r="F82" s="57">
        <v>227824277</v>
      </c>
      <c r="G82" s="22">
        <v>1</v>
      </c>
      <c r="H82" s="19">
        <f t="shared" si="2"/>
        <v>227824277</v>
      </c>
      <c r="I82" s="19">
        <f t="shared" si="3"/>
        <v>227824277</v>
      </c>
      <c r="J82" s="18" t="s">
        <v>71</v>
      </c>
      <c r="K82" s="22">
        <v>1</v>
      </c>
      <c r="L82" s="18" t="s">
        <v>74</v>
      </c>
      <c r="M82" s="18" t="s">
        <v>72</v>
      </c>
      <c r="N82" s="18" t="s">
        <v>72</v>
      </c>
      <c r="O82" s="23" t="s">
        <v>73</v>
      </c>
      <c r="P82" s="91"/>
      <c r="Q82" s="58">
        <v>227824277</v>
      </c>
      <c r="R82" s="59">
        <v>796588</v>
      </c>
      <c r="S82" s="92">
        <v>386</v>
      </c>
      <c r="T82" s="92" t="s">
        <v>950</v>
      </c>
      <c r="U82" s="92">
        <v>74</v>
      </c>
      <c r="V82" s="93">
        <v>228755524</v>
      </c>
      <c r="W82" s="94" t="s">
        <v>448</v>
      </c>
      <c r="X82" s="94" t="s">
        <v>646</v>
      </c>
      <c r="Y82" s="95">
        <v>900144374</v>
      </c>
      <c r="Z82" s="95">
        <v>2</v>
      </c>
      <c r="AA82" s="96">
        <v>311001090637</v>
      </c>
      <c r="AB82" s="95">
        <v>7</v>
      </c>
      <c r="AC82" s="95" t="s">
        <v>500</v>
      </c>
      <c r="AD82" s="95" t="s">
        <v>647</v>
      </c>
      <c r="AE82" s="95">
        <v>7834287</v>
      </c>
      <c r="AF82" s="95">
        <v>7850746</v>
      </c>
      <c r="AG82" s="95" t="s">
        <v>212</v>
      </c>
      <c r="AH82" s="95"/>
      <c r="AI82" s="95"/>
      <c r="AJ82" s="95"/>
      <c r="AK82" s="95"/>
      <c r="AL82" s="95"/>
    </row>
    <row r="83" spans="1:38" s="92" customFormat="1" ht="45">
      <c r="A83" s="90">
        <v>75</v>
      </c>
      <c r="B83" s="17" t="s">
        <v>129</v>
      </c>
      <c r="C83" s="18" t="s">
        <v>66</v>
      </c>
      <c r="D83" s="18" t="s">
        <v>127</v>
      </c>
      <c r="E83" s="56">
        <v>41292</v>
      </c>
      <c r="F83" s="57">
        <v>517603265</v>
      </c>
      <c r="G83" s="22">
        <v>1</v>
      </c>
      <c r="H83" s="19">
        <f t="shared" si="2"/>
        <v>517603265</v>
      </c>
      <c r="I83" s="19">
        <f t="shared" si="3"/>
        <v>517603265</v>
      </c>
      <c r="J83" s="18" t="s">
        <v>71</v>
      </c>
      <c r="K83" s="22">
        <v>1</v>
      </c>
      <c r="L83" s="18" t="s">
        <v>74</v>
      </c>
      <c r="M83" s="18" t="s">
        <v>72</v>
      </c>
      <c r="N83" s="18" t="s">
        <v>72</v>
      </c>
      <c r="O83" s="23" t="s">
        <v>73</v>
      </c>
      <c r="P83" s="91"/>
      <c r="Q83" s="58">
        <v>517603265</v>
      </c>
      <c r="R83" s="59">
        <v>1354982</v>
      </c>
      <c r="S83" s="92">
        <v>878</v>
      </c>
      <c r="T83" s="92" t="s">
        <v>951</v>
      </c>
      <c r="U83" s="92">
        <v>75</v>
      </c>
      <c r="V83" s="93">
        <v>614231291</v>
      </c>
      <c r="W83" s="94" t="s">
        <v>648</v>
      </c>
      <c r="X83" s="94" t="s">
        <v>458</v>
      </c>
      <c r="Y83" s="95">
        <v>900128830</v>
      </c>
      <c r="Z83" s="95">
        <v>2</v>
      </c>
      <c r="AA83" s="96">
        <v>311001040869</v>
      </c>
      <c r="AB83" s="95">
        <v>10</v>
      </c>
      <c r="AC83" s="95" t="s">
        <v>539</v>
      </c>
      <c r="AD83" s="95" t="s">
        <v>649</v>
      </c>
      <c r="AE83" s="95">
        <v>2274881</v>
      </c>
      <c r="AF83" s="95">
        <v>2270825</v>
      </c>
      <c r="AG83" s="95" t="s">
        <v>292</v>
      </c>
      <c r="AH83" s="95"/>
      <c r="AI83" s="95"/>
      <c r="AJ83" s="95"/>
      <c r="AK83" s="95"/>
      <c r="AL83" s="95"/>
    </row>
    <row r="84" spans="1:38" s="92" customFormat="1" ht="45">
      <c r="A84" s="90">
        <v>76</v>
      </c>
      <c r="B84" s="17" t="s">
        <v>129</v>
      </c>
      <c r="C84" s="18" t="s">
        <v>66</v>
      </c>
      <c r="D84" s="18" t="s">
        <v>127</v>
      </c>
      <c r="E84" s="56">
        <v>41292</v>
      </c>
      <c r="F84" s="57">
        <v>479436960</v>
      </c>
      <c r="G84" s="22">
        <v>1</v>
      </c>
      <c r="H84" s="19">
        <f t="shared" si="2"/>
        <v>479436960</v>
      </c>
      <c r="I84" s="19">
        <f t="shared" si="3"/>
        <v>479436960</v>
      </c>
      <c r="J84" s="18" t="s">
        <v>71</v>
      </c>
      <c r="K84" s="22">
        <v>1</v>
      </c>
      <c r="L84" s="18" t="s">
        <v>74</v>
      </c>
      <c r="M84" s="18" t="s">
        <v>72</v>
      </c>
      <c r="N84" s="18" t="s">
        <v>72</v>
      </c>
      <c r="O84" s="23" t="s">
        <v>73</v>
      </c>
      <c r="P84" s="91"/>
      <c r="Q84" s="58">
        <v>479436960</v>
      </c>
      <c r="R84" s="59">
        <v>1060701</v>
      </c>
      <c r="S84" s="92">
        <v>813</v>
      </c>
      <c r="T84" s="92" t="s">
        <v>952</v>
      </c>
      <c r="U84" s="92">
        <v>76</v>
      </c>
      <c r="V84" s="93">
        <v>519940224</v>
      </c>
      <c r="W84" s="94" t="s">
        <v>651</v>
      </c>
      <c r="X84" s="94" t="s">
        <v>650</v>
      </c>
      <c r="Y84" s="95">
        <v>900029371</v>
      </c>
      <c r="Z84" s="95">
        <v>9</v>
      </c>
      <c r="AA84" s="96">
        <v>311001033374</v>
      </c>
      <c r="AB84" s="95">
        <v>8</v>
      </c>
      <c r="AC84" s="95" t="s">
        <v>490</v>
      </c>
      <c r="AD84" s="95" t="s">
        <v>652</v>
      </c>
      <c r="AE84" s="95">
        <v>2735638</v>
      </c>
      <c r="AF84" s="95">
        <v>4026683</v>
      </c>
      <c r="AG84" s="95" t="s">
        <v>279</v>
      </c>
      <c r="AH84" s="95"/>
      <c r="AI84" s="95"/>
      <c r="AJ84" s="95"/>
      <c r="AK84" s="95"/>
      <c r="AL84" s="95"/>
    </row>
    <row r="85" spans="1:38" s="92" customFormat="1" ht="45">
      <c r="A85" s="90">
        <v>77</v>
      </c>
      <c r="B85" s="17" t="s">
        <v>129</v>
      </c>
      <c r="C85" s="18" t="s">
        <v>66</v>
      </c>
      <c r="D85" s="18" t="s">
        <v>127</v>
      </c>
      <c r="E85" s="56">
        <v>41292</v>
      </c>
      <c r="F85" s="57">
        <v>253420508</v>
      </c>
      <c r="G85" s="22">
        <v>1</v>
      </c>
      <c r="H85" s="19">
        <f t="shared" si="2"/>
        <v>253420508</v>
      </c>
      <c r="I85" s="19">
        <f t="shared" si="3"/>
        <v>253420508</v>
      </c>
      <c r="J85" s="18" t="s">
        <v>71</v>
      </c>
      <c r="K85" s="22">
        <v>1</v>
      </c>
      <c r="L85" s="18" t="s">
        <v>74</v>
      </c>
      <c r="M85" s="18" t="s">
        <v>72</v>
      </c>
      <c r="N85" s="18" t="s">
        <v>72</v>
      </c>
      <c r="O85" s="23" t="s">
        <v>73</v>
      </c>
      <c r="P85" s="91"/>
      <c r="Q85" s="58">
        <v>253420508</v>
      </c>
      <c r="R85" s="59">
        <v>1545247</v>
      </c>
      <c r="S85" s="92">
        <v>430</v>
      </c>
      <c r="T85" s="92" t="s">
        <v>953</v>
      </c>
      <c r="U85" s="92">
        <v>77</v>
      </c>
      <c r="V85" s="93">
        <v>285843806</v>
      </c>
      <c r="W85" s="94" t="s">
        <v>380</v>
      </c>
      <c r="X85" s="94" t="s">
        <v>380</v>
      </c>
      <c r="Y85" s="95">
        <v>860023424</v>
      </c>
      <c r="Z85" s="95">
        <v>9</v>
      </c>
      <c r="AA85" s="96">
        <v>111001026301</v>
      </c>
      <c r="AB85" s="95">
        <v>18</v>
      </c>
      <c r="AC85" s="95" t="s">
        <v>547</v>
      </c>
      <c r="AD85" s="95" t="s">
        <v>653</v>
      </c>
      <c r="AE85" s="95">
        <v>2795778</v>
      </c>
      <c r="AF85" s="95">
        <v>7142243</v>
      </c>
      <c r="AG85" s="95" t="s">
        <v>381</v>
      </c>
      <c r="AH85" s="95"/>
      <c r="AI85" s="95"/>
      <c r="AJ85" s="95"/>
      <c r="AK85" s="95"/>
      <c r="AL85" s="95"/>
    </row>
    <row r="86" spans="1:38" s="92" customFormat="1" ht="45">
      <c r="A86" s="90">
        <v>78</v>
      </c>
      <c r="B86" s="17" t="s">
        <v>129</v>
      </c>
      <c r="C86" s="18" t="s">
        <v>66</v>
      </c>
      <c r="D86" s="18" t="s">
        <v>127</v>
      </c>
      <c r="E86" s="56">
        <v>41292</v>
      </c>
      <c r="F86" s="57">
        <v>266255951</v>
      </c>
      <c r="G86" s="22">
        <v>1</v>
      </c>
      <c r="H86" s="19">
        <f t="shared" si="2"/>
        <v>266255951</v>
      </c>
      <c r="I86" s="19">
        <f t="shared" si="3"/>
        <v>266255951</v>
      </c>
      <c r="J86" s="18" t="s">
        <v>71</v>
      </c>
      <c r="K86" s="22">
        <v>1</v>
      </c>
      <c r="L86" s="18" t="s">
        <v>74</v>
      </c>
      <c r="M86" s="18" t="s">
        <v>72</v>
      </c>
      <c r="N86" s="18" t="s">
        <v>72</v>
      </c>
      <c r="O86" s="23" t="s">
        <v>73</v>
      </c>
      <c r="P86" s="91"/>
      <c r="Q86" s="58">
        <v>266255951</v>
      </c>
      <c r="R86" s="59">
        <v>982494</v>
      </c>
      <c r="S86" s="92">
        <v>452</v>
      </c>
      <c r="T86" s="92" t="s">
        <v>954</v>
      </c>
      <c r="U86" s="92">
        <v>78</v>
      </c>
      <c r="V86" s="93">
        <v>294526937</v>
      </c>
      <c r="W86" s="94" t="s">
        <v>654</v>
      </c>
      <c r="X86" s="94" t="s">
        <v>464</v>
      </c>
      <c r="Y86" s="95">
        <v>900138439</v>
      </c>
      <c r="Z86" s="95">
        <v>8</v>
      </c>
      <c r="AA86" s="96">
        <v>311001097470</v>
      </c>
      <c r="AB86" s="95">
        <v>11</v>
      </c>
      <c r="AC86" s="95" t="s">
        <v>486</v>
      </c>
      <c r="AD86" s="95" t="s">
        <v>655</v>
      </c>
      <c r="AE86" s="95">
        <v>6899664</v>
      </c>
      <c r="AF86" s="95">
        <v>0</v>
      </c>
      <c r="AG86" s="95" t="s">
        <v>373</v>
      </c>
      <c r="AH86" s="95"/>
      <c r="AI86" s="95"/>
      <c r="AJ86" s="95"/>
      <c r="AK86" s="95"/>
      <c r="AL86" s="95"/>
    </row>
    <row r="87" spans="1:38" s="92" customFormat="1" ht="45">
      <c r="A87" s="90">
        <v>79</v>
      </c>
      <c r="B87" s="17" t="s">
        <v>129</v>
      </c>
      <c r="C87" s="18" t="s">
        <v>66</v>
      </c>
      <c r="D87" s="18" t="s">
        <v>127</v>
      </c>
      <c r="E87" s="56">
        <v>41292</v>
      </c>
      <c r="F87" s="57">
        <v>312816848</v>
      </c>
      <c r="G87" s="22">
        <v>1</v>
      </c>
      <c r="H87" s="19">
        <f t="shared" si="2"/>
        <v>312816848</v>
      </c>
      <c r="I87" s="19">
        <f t="shared" si="3"/>
        <v>312816848</v>
      </c>
      <c r="J87" s="18" t="s">
        <v>71</v>
      </c>
      <c r="K87" s="22">
        <v>1</v>
      </c>
      <c r="L87" s="18" t="s">
        <v>74</v>
      </c>
      <c r="M87" s="18" t="s">
        <v>72</v>
      </c>
      <c r="N87" s="18" t="s">
        <v>72</v>
      </c>
      <c r="O87" s="23" t="s">
        <v>73</v>
      </c>
      <c r="P87" s="91"/>
      <c r="Q87" s="58">
        <v>312816848</v>
      </c>
      <c r="R87" s="59">
        <v>1109280</v>
      </c>
      <c r="S87" s="92">
        <v>531</v>
      </c>
      <c r="T87" s="92" t="s">
        <v>955</v>
      </c>
      <c r="U87" s="92">
        <v>79</v>
      </c>
      <c r="V87" s="93">
        <v>323464063</v>
      </c>
      <c r="W87" s="94" t="s">
        <v>656</v>
      </c>
      <c r="X87" s="94" t="s">
        <v>388</v>
      </c>
      <c r="Y87" s="95">
        <v>900010600</v>
      </c>
      <c r="Z87" s="95">
        <v>7</v>
      </c>
      <c r="AA87" s="96">
        <v>311001038911</v>
      </c>
      <c r="AB87" s="95">
        <v>18</v>
      </c>
      <c r="AC87" s="95" t="s">
        <v>547</v>
      </c>
      <c r="AD87" s="95" t="s">
        <v>657</v>
      </c>
      <c r="AE87" s="95">
        <v>7712185</v>
      </c>
      <c r="AF87" s="95">
        <v>7711821</v>
      </c>
      <c r="AG87" s="95" t="s">
        <v>389</v>
      </c>
      <c r="AH87" s="95"/>
      <c r="AI87" s="95"/>
      <c r="AJ87" s="95"/>
      <c r="AK87" s="95"/>
      <c r="AL87" s="95"/>
    </row>
    <row r="88" spans="1:38" s="92" customFormat="1" ht="45">
      <c r="A88" s="90">
        <v>80</v>
      </c>
      <c r="B88" s="17" t="s">
        <v>129</v>
      </c>
      <c r="C88" s="18" t="s">
        <v>66</v>
      </c>
      <c r="D88" s="18" t="s">
        <v>127</v>
      </c>
      <c r="E88" s="56">
        <v>41292</v>
      </c>
      <c r="F88" s="57">
        <v>407487090</v>
      </c>
      <c r="G88" s="22">
        <v>1</v>
      </c>
      <c r="H88" s="19">
        <f t="shared" si="2"/>
        <v>407487090</v>
      </c>
      <c r="I88" s="19">
        <f t="shared" si="3"/>
        <v>407487090</v>
      </c>
      <c r="J88" s="18" t="s">
        <v>71</v>
      </c>
      <c r="K88" s="22">
        <v>1</v>
      </c>
      <c r="L88" s="18" t="s">
        <v>74</v>
      </c>
      <c r="M88" s="18" t="s">
        <v>72</v>
      </c>
      <c r="N88" s="18" t="s">
        <v>72</v>
      </c>
      <c r="O88" s="23" t="s">
        <v>73</v>
      </c>
      <c r="P88" s="91"/>
      <c r="Q88" s="58">
        <v>407487090</v>
      </c>
      <c r="R88" s="59">
        <v>1003663</v>
      </c>
      <c r="S88" s="92">
        <v>691</v>
      </c>
      <c r="T88" s="92" t="s">
        <v>956</v>
      </c>
      <c r="U88" s="92">
        <v>80</v>
      </c>
      <c r="V88" s="93">
        <v>411827580</v>
      </c>
      <c r="W88" s="94" t="s">
        <v>658</v>
      </c>
      <c r="X88" s="94" t="s">
        <v>450</v>
      </c>
      <c r="Y88" s="95">
        <v>900030347</v>
      </c>
      <c r="Z88" s="95">
        <v>3</v>
      </c>
      <c r="AA88" s="96">
        <v>311001088314</v>
      </c>
      <c r="AB88" s="95">
        <v>7</v>
      </c>
      <c r="AC88" s="95" t="s">
        <v>500</v>
      </c>
      <c r="AD88" s="95" t="s">
        <v>659</v>
      </c>
      <c r="AE88" s="95">
        <v>7777989</v>
      </c>
      <c r="AF88" s="95">
        <v>7773247</v>
      </c>
      <c r="AG88" s="95" t="s">
        <v>229</v>
      </c>
      <c r="AH88" s="95"/>
      <c r="AI88" s="95"/>
      <c r="AJ88" s="95"/>
      <c r="AK88" s="95"/>
      <c r="AL88" s="95"/>
    </row>
    <row r="89" spans="1:38" s="92" customFormat="1" ht="45">
      <c r="A89" s="90">
        <v>81</v>
      </c>
      <c r="B89" s="17" t="s">
        <v>129</v>
      </c>
      <c r="C89" s="18" t="s">
        <v>66</v>
      </c>
      <c r="D89" s="18" t="s">
        <v>127</v>
      </c>
      <c r="E89" s="56">
        <v>41292</v>
      </c>
      <c r="F89" s="57">
        <v>474563056</v>
      </c>
      <c r="G89" s="22">
        <v>1</v>
      </c>
      <c r="H89" s="19">
        <f t="shared" si="2"/>
        <v>474563056</v>
      </c>
      <c r="I89" s="19">
        <f t="shared" si="3"/>
        <v>474563056</v>
      </c>
      <c r="J89" s="18" t="s">
        <v>71</v>
      </c>
      <c r="K89" s="22">
        <v>1</v>
      </c>
      <c r="L89" s="18" t="s">
        <v>74</v>
      </c>
      <c r="M89" s="18" t="s">
        <v>72</v>
      </c>
      <c r="N89" s="18" t="s">
        <v>72</v>
      </c>
      <c r="O89" s="23" t="s">
        <v>73</v>
      </c>
      <c r="P89" s="91"/>
      <c r="Q89" s="58">
        <v>474563056</v>
      </c>
      <c r="R89" s="59">
        <v>1174661</v>
      </c>
      <c r="S89" s="92">
        <v>805</v>
      </c>
      <c r="T89" s="92" t="s">
        <v>957</v>
      </c>
      <c r="U89" s="92">
        <v>81</v>
      </c>
      <c r="V89" s="93">
        <v>505307962</v>
      </c>
      <c r="W89" s="94" t="s">
        <v>468</v>
      </c>
      <c r="X89" s="94" t="s">
        <v>660</v>
      </c>
      <c r="Y89" s="95">
        <v>900015361</v>
      </c>
      <c r="Z89" s="95">
        <v>2</v>
      </c>
      <c r="AA89" s="96">
        <v>311769004233</v>
      </c>
      <c r="AB89" s="95">
        <v>11</v>
      </c>
      <c r="AC89" s="95" t="s">
        <v>486</v>
      </c>
      <c r="AD89" s="95" t="s">
        <v>661</v>
      </c>
      <c r="AE89" s="95">
        <v>6826393</v>
      </c>
      <c r="AF89" s="95">
        <v>0</v>
      </c>
      <c r="AG89" s="95" t="s">
        <v>327</v>
      </c>
      <c r="AH89" s="95"/>
      <c r="AI89" s="95"/>
      <c r="AJ89" s="95"/>
      <c r="AK89" s="95"/>
      <c r="AL89" s="95"/>
    </row>
    <row r="90" spans="1:38" s="92" customFormat="1" ht="45">
      <c r="A90" s="90">
        <v>82</v>
      </c>
      <c r="B90" s="17" t="s">
        <v>129</v>
      </c>
      <c r="C90" s="18" t="s">
        <v>66</v>
      </c>
      <c r="D90" s="18" t="s">
        <v>127</v>
      </c>
      <c r="E90" s="56">
        <v>41292</v>
      </c>
      <c r="F90" s="57">
        <v>444948751</v>
      </c>
      <c r="G90" s="22">
        <v>1</v>
      </c>
      <c r="H90" s="19">
        <f t="shared" si="2"/>
        <v>444948751</v>
      </c>
      <c r="I90" s="19">
        <f t="shared" si="3"/>
        <v>444948751</v>
      </c>
      <c r="J90" s="18" t="s">
        <v>71</v>
      </c>
      <c r="K90" s="22">
        <v>1</v>
      </c>
      <c r="L90" s="18" t="s">
        <v>74</v>
      </c>
      <c r="M90" s="18" t="s">
        <v>72</v>
      </c>
      <c r="N90" s="18" t="s">
        <v>72</v>
      </c>
      <c r="O90" s="23" t="s">
        <v>73</v>
      </c>
      <c r="P90" s="91"/>
      <c r="Q90" s="58">
        <v>444948751</v>
      </c>
      <c r="R90" s="59">
        <v>1054381</v>
      </c>
      <c r="S90" s="92">
        <v>755</v>
      </c>
      <c r="T90" s="92" t="s">
        <v>958</v>
      </c>
      <c r="U90" s="92">
        <v>82</v>
      </c>
      <c r="V90" s="93">
        <v>479899107</v>
      </c>
      <c r="W90" s="94" t="s">
        <v>344</v>
      </c>
      <c r="X90" s="94" t="s">
        <v>344</v>
      </c>
      <c r="Y90" s="95">
        <v>800210363</v>
      </c>
      <c r="Z90" s="95">
        <v>1</v>
      </c>
      <c r="AA90" s="96">
        <v>311001031541</v>
      </c>
      <c r="AB90" s="95">
        <v>11</v>
      </c>
      <c r="AC90" s="95" t="s">
        <v>486</v>
      </c>
      <c r="AD90" s="95" t="s">
        <v>662</v>
      </c>
      <c r="AE90" s="95">
        <v>6822428</v>
      </c>
      <c r="AF90" s="95">
        <v>6810569</v>
      </c>
      <c r="AG90" s="95" t="s">
        <v>345</v>
      </c>
      <c r="AH90" s="95"/>
      <c r="AI90" s="95"/>
      <c r="AJ90" s="95"/>
      <c r="AK90" s="95"/>
      <c r="AL90" s="95"/>
    </row>
    <row r="91" spans="1:38" s="92" customFormat="1" ht="45">
      <c r="A91" s="90">
        <v>83</v>
      </c>
      <c r="B91" s="17" t="s">
        <v>129</v>
      </c>
      <c r="C91" s="18" t="s">
        <v>66</v>
      </c>
      <c r="D91" s="18" t="s">
        <v>127</v>
      </c>
      <c r="E91" s="56">
        <v>41292</v>
      </c>
      <c r="F91" s="57">
        <v>250147056</v>
      </c>
      <c r="G91" s="22">
        <v>1</v>
      </c>
      <c r="H91" s="19">
        <f t="shared" si="2"/>
        <v>250147056</v>
      </c>
      <c r="I91" s="19">
        <f t="shared" si="3"/>
        <v>250147056</v>
      </c>
      <c r="J91" s="18" t="s">
        <v>71</v>
      </c>
      <c r="K91" s="22">
        <v>1</v>
      </c>
      <c r="L91" s="18" t="s">
        <v>74</v>
      </c>
      <c r="M91" s="18" t="s">
        <v>72</v>
      </c>
      <c r="N91" s="18" t="s">
        <v>72</v>
      </c>
      <c r="O91" s="23" t="s">
        <v>73</v>
      </c>
      <c r="P91" s="91"/>
      <c r="Q91" s="58">
        <v>250147056</v>
      </c>
      <c r="R91" s="59">
        <v>1244513</v>
      </c>
      <c r="S91" s="92">
        <v>424</v>
      </c>
      <c r="T91" s="92" t="s">
        <v>959</v>
      </c>
      <c r="U91" s="92">
        <v>83</v>
      </c>
      <c r="V91" s="93">
        <v>275303553</v>
      </c>
      <c r="W91" s="94" t="s">
        <v>663</v>
      </c>
      <c r="X91" s="94" t="s">
        <v>220</v>
      </c>
      <c r="Y91" s="95">
        <v>41343717</v>
      </c>
      <c r="Z91" s="95">
        <v>3</v>
      </c>
      <c r="AA91" s="96">
        <v>311102000701</v>
      </c>
      <c r="AB91" s="95">
        <v>7</v>
      </c>
      <c r="AC91" s="95" t="s">
        <v>500</v>
      </c>
      <c r="AD91" s="95" t="s">
        <v>664</v>
      </c>
      <c r="AE91" s="95">
        <v>7753568</v>
      </c>
      <c r="AF91" s="95">
        <v>7761256</v>
      </c>
      <c r="AG91" s="95" t="s">
        <v>221</v>
      </c>
      <c r="AH91" s="95"/>
      <c r="AI91" s="95"/>
      <c r="AJ91" s="95"/>
      <c r="AK91" s="95"/>
      <c r="AL91" s="95"/>
    </row>
    <row r="92" spans="1:38" s="92" customFormat="1" ht="45">
      <c r="A92" s="90">
        <v>84</v>
      </c>
      <c r="B92" s="17" t="s">
        <v>129</v>
      </c>
      <c r="C92" s="18" t="s">
        <v>66</v>
      </c>
      <c r="D92" s="18" t="s">
        <v>127</v>
      </c>
      <c r="E92" s="56">
        <v>41292</v>
      </c>
      <c r="F92" s="57">
        <v>516363228</v>
      </c>
      <c r="G92" s="22">
        <v>1</v>
      </c>
      <c r="H92" s="19">
        <f t="shared" si="2"/>
        <v>516363228</v>
      </c>
      <c r="I92" s="19">
        <f t="shared" si="3"/>
        <v>516363228</v>
      </c>
      <c r="J92" s="18" t="s">
        <v>71</v>
      </c>
      <c r="K92" s="22">
        <v>1</v>
      </c>
      <c r="L92" s="18" t="s">
        <v>74</v>
      </c>
      <c r="M92" s="18" t="s">
        <v>72</v>
      </c>
      <c r="N92" s="18" t="s">
        <v>72</v>
      </c>
      <c r="O92" s="23" t="s">
        <v>73</v>
      </c>
      <c r="P92" s="91"/>
      <c r="Q92" s="58">
        <v>516363228</v>
      </c>
      <c r="R92" s="59">
        <v>1060294</v>
      </c>
      <c r="S92" s="92">
        <v>876</v>
      </c>
      <c r="T92" s="92" t="s">
        <v>960</v>
      </c>
      <c r="U92" s="92">
        <v>84</v>
      </c>
      <c r="V92" s="93">
        <v>612008379</v>
      </c>
      <c r="W92" s="94" t="s">
        <v>160</v>
      </c>
      <c r="X92" s="94" t="s">
        <v>665</v>
      </c>
      <c r="Y92" s="95">
        <v>830127320</v>
      </c>
      <c r="Z92" s="95">
        <v>1</v>
      </c>
      <c r="AA92" s="96">
        <v>311001076677</v>
      </c>
      <c r="AB92" s="95">
        <v>11</v>
      </c>
      <c r="AC92" s="95" t="s">
        <v>486</v>
      </c>
      <c r="AD92" s="95" t="s">
        <v>666</v>
      </c>
      <c r="AE92" s="95">
        <v>5371745</v>
      </c>
      <c r="AF92" s="95">
        <v>5374585</v>
      </c>
      <c r="AG92" s="95" t="s">
        <v>335</v>
      </c>
      <c r="AH92" s="95"/>
      <c r="AI92" s="95"/>
      <c r="AJ92" s="95"/>
      <c r="AK92" s="95"/>
      <c r="AL92" s="95"/>
    </row>
    <row r="93" spans="1:38" s="92" customFormat="1" ht="45">
      <c r="A93" s="90">
        <v>85</v>
      </c>
      <c r="B93" s="17" t="s">
        <v>129</v>
      </c>
      <c r="C93" s="18" t="s">
        <v>66</v>
      </c>
      <c r="D93" s="18" t="s">
        <v>127</v>
      </c>
      <c r="E93" s="56">
        <v>41292</v>
      </c>
      <c r="F93" s="57">
        <v>978231240</v>
      </c>
      <c r="G93" s="22">
        <v>1</v>
      </c>
      <c r="H93" s="19">
        <f t="shared" si="2"/>
        <v>978231240</v>
      </c>
      <c r="I93" s="19">
        <f t="shared" si="3"/>
        <v>978231240</v>
      </c>
      <c r="J93" s="18" t="s">
        <v>71</v>
      </c>
      <c r="K93" s="22">
        <v>1</v>
      </c>
      <c r="L93" s="18" t="s">
        <v>74</v>
      </c>
      <c r="M93" s="18" t="s">
        <v>72</v>
      </c>
      <c r="N93" s="18" t="s">
        <v>72</v>
      </c>
      <c r="O93" s="23" t="s">
        <v>73</v>
      </c>
      <c r="P93" s="91"/>
      <c r="Q93" s="58">
        <v>978231240</v>
      </c>
      <c r="R93" s="59">
        <v>1552748</v>
      </c>
      <c r="S93" s="92">
        <v>1659</v>
      </c>
      <c r="T93" s="92" t="s">
        <v>961</v>
      </c>
      <c r="U93" s="92">
        <v>85</v>
      </c>
      <c r="V93" s="93">
        <v>1103819703</v>
      </c>
      <c r="W93" s="94" t="s">
        <v>367</v>
      </c>
      <c r="X93" s="94" t="s">
        <v>667</v>
      </c>
      <c r="Y93" s="95">
        <v>830085757</v>
      </c>
      <c r="Z93" s="95">
        <v>2</v>
      </c>
      <c r="AA93" s="96">
        <v>311001048011</v>
      </c>
      <c r="AB93" s="95">
        <v>11</v>
      </c>
      <c r="AC93" s="95" t="s">
        <v>486</v>
      </c>
      <c r="AD93" s="95" t="s">
        <v>668</v>
      </c>
      <c r="AE93" s="95">
        <v>6973312</v>
      </c>
      <c r="AF93" s="95">
        <v>6895749</v>
      </c>
      <c r="AG93" s="95" t="s">
        <v>368</v>
      </c>
      <c r="AH93" s="95"/>
      <c r="AI93" s="95"/>
      <c r="AJ93" s="95"/>
      <c r="AK93" s="95"/>
      <c r="AL93" s="95"/>
    </row>
    <row r="94" spans="1:38" s="92" customFormat="1" ht="45">
      <c r="A94" s="90">
        <v>86</v>
      </c>
      <c r="B94" s="17" t="s">
        <v>129</v>
      </c>
      <c r="C94" s="18" t="s">
        <v>66</v>
      </c>
      <c r="D94" s="18" t="s">
        <v>127</v>
      </c>
      <c r="E94" s="56">
        <v>41292</v>
      </c>
      <c r="F94" s="57">
        <v>834043532</v>
      </c>
      <c r="G94" s="22">
        <v>1</v>
      </c>
      <c r="H94" s="19">
        <f t="shared" si="2"/>
        <v>834043532</v>
      </c>
      <c r="I94" s="19">
        <f t="shared" si="3"/>
        <v>834043532</v>
      </c>
      <c r="J94" s="18" t="s">
        <v>71</v>
      </c>
      <c r="K94" s="22">
        <v>1</v>
      </c>
      <c r="L94" s="18" t="s">
        <v>74</v>
      </c>
      <c r="M94" s="18" t="s">
        <v>72</v>
      </c>
      <c r="N94" s="18" t="s">
        <v>72</v>
      </c>
      <c r="O94" s="23" t="s">
        <v>73</v>
      </c>
      <c r="P94" s="91"/>
      <c r="Q94" s="58">
        <v>834043532</v>
      </c>
      <c r="R94" s="59">
        <v>1567751</v>
      </c>
      <c r="S94" s="92">
        <v>1415</v>
      </c>
      <c r="T94" s="92" t="s">
        <v>962</v>
      </c>
      <c r="U94" s="92">
        <v>86</v>
      </c>
      <c r="V94" s="93">
        <v>934244446</v>
      </c>
      <c r="W94" s="94" t="s">
        <v>300</v>
      </c>
      <c r="X94" s="94" t="s">
        <v>669</v>
      </c>
      <c r="Y94" s="95">
        <v>900028610</v>
      </c>
      <c r="Z94" s="95">
        <v>1</v>
      </c>
      <c r="AA94" s="96" t="s">
        <v>670</v>
      </c>
      <c r="AB94" s="95">
        <v>10</v>
      </c>
      <c r="AC94" s="95" t="s">
        <v>539</v>
      </c>
      <c r="AD94" s="95" t="s">
        <v>671</v>
      </c>
      <c r="AE94" s="95">
        <v>4333063</v>
      </c>
      <c r="AF94" s="95">
        <v>4333202</v>
      </c>
      <c r="AG94" s="95" t="s">
        <v>301</v>
      </c>
      <c r="AH94" s="95"/>
      <c r="AI94" s="95"/>
      <c r="AJ94" s="95"/>
      <c r="AK94" s="95"/>
      <c r="AL94" s="95"/>
    </row>
    <row r="95" spans="1:38" s="92" customFormat="1" ht="45">
      <c r="A95" s="90">
        <v>87</v>
      </c>
      <c r="B95" s="17" t="s">
        <v>129</v>
      </c>
      <c r="C95" s="18" t="s">
        <v>66</v>
      </c>
      <c r="D95" s="18" t="s">
        <v>127</v>
      </c>
      <c r="E95" s="56">
        <v>41292</v>
      </c>
      <c r="F95" s="57">
        <v>1301334574</v>
      </c>
      <c r="G95" s="22">
        <v>1</v>
      </c>
      <c r="H95" s="19">
        <f t="shared" si="2"/>
        <v>1301334574</v>
      </c>
      <c r="I95" s="19">
        <f t="shared" si="3"/>
        <v>1301334574</v>
      </c>
      <c r="J95" s="18" t="s">
        <v>71</v>
      </c>
      <c r="K95" s="22">
        <v>1</v>
      </c>
      <c r="L95" s="18" t="s">
        <v>74</v>
      </c>
      <c r="M95" s="18" t="s">
        <v>72</v>
      </c>
      <c r="N95" s="18" t="s">
        <v>72</v>
      </c>
      <c r="O95" s="23" t="s">
        <v>73</v>
      </c>
      <c r="P95" s="91"/>
      <c r="Q95" s="58">
        <v>1301334574</v>
      </c>
      <c r="R95" s="59">
        <v>1251283</v>
      </c>
      <c r="S95" s="92">
        <v>2208</v>
      </c>
      <c r="T95" s="92" t="s">
        <v>963</v>
      </c>
      <c r="U95" s="92">
        <v>87</v>
      </c>
      <c r="V95" s="93">
        <v>1390233776</v>
      </c>
      <c r="W95" s="94" t="s">
        <v>672</v>
      </c>
      <c r="X95" s="94" t="s">
        <v>549</v>
      </c>
      <c r="Y95" s="95">
        <v>860031909</v>
      </c>
      <c r="Z95" s="95">
        <v>2</v>
      </c>
      <c r="AA95" s="96">
        <v>311001077037</v>
      </c>
      <c r="AB95" s="95">
        <v>18</v>
      </c>
      <c r="AC95" s="95" t="s">
        <v>547</v>
      </c>
      <c r="AD95" s="95" t="s">
        <v>673</v>
      </c>
      <c r="AE95" s="95">
        <v>7721267</v>
      </c>
      <c r="AF95" s="95">
        <v>7720488</v>
      </c>
      <c r="AG95" s="95" t="s">
        <v>386</v>
      </c>
      <c r="AH95" s="95"/>
      <c r="AI95" s="95"/>
      <c r="AJ95" s="95"/>
      <c r="AK95" s="95"/>
      <c r="AL95" s="95"/>
    </row>
    <row r="96" spans="1:38" s="92" customFormat="1" ht="45">
      <c r="A96" s="90">
        <v>88</v>
      </c>
      <c r="B96" s="17" t="s">
        <v>129</v>
      </c>
      <c r="C96" s="18" t="s">
        <v>66</v>
      </c>
      <c r="D96" s="18" t="s">
        <v>127</v>
      </c>
      <c r="E96" s="56">
        <v>41292</v>
      </c>
      <c r="F96" s="57">
        <v>424771480</v>
      </c>
      <c r="G96" s="22">
        <v>1</v>
      </c>
      <c r="H96" s="19">
        <f t="shared" si="2"/>
        <v>424771480</v>
      </c>
      <c r="I96" s="19">
        <f t="shared" si="3"/>
        <v>424771480</v>
      </c>
      <c r="J96" s="18" t="s">
        <v>71</v>
      </c>
      <c r="K96" s="22">
        <v>1</v>
      </c>
      <c r="L96" s="18" t="s">
        <v>74</v>
      </c>
      <c r="M96" s="18" t="s">
        <v>72</v>
      </c>
      <c r="N96" s="18" t="s">
        <v>72</v>
      </c>
      <c r="O96" s="23" t="s">
        <v>73</v>
      </c>
      <c r="P96" s="91"/>
      <c r="Q96" s="58">
        <v>424771480</v>
      </c>
      <c r="R96" s="59">
        <v>1006567</v>
      </c>
      <c r="S96" s="92">
        <v>721</v>
      </c>
      <c r="T96" s="92" t="s">
        <v>964</v>
      </c>
      <c r="U96" s="92">
        <v>88</v>
      </c>
      <c r="V96" s="93">
        <v>470445411</v>
      </c>
      <c r="W96" s="94" t="s">
        <v>397</v>
      </c>
      <c r="X96" s="94" t="s">
        <v>398</v>
      </c>
      <c r="Y96" s="95">
        <v>41588151</v>
      </c>
      <c r="Z96" s="95">
        <v>7</v>
      </c>
      <c r="AA96" s="96">
        <v>311001043248</v>
      </c>
      <c r="AB96" s="95">
        <v>19</v>
      </c>
      <c r="AC96" s="95" t="s">
        <v>494</v>
      </c>
      <c r="AD96" s="95" t="s">
        <v>674</v>
      </c>
      <c r="AE96" s="95">
        <v>7156869</v>
      </c>
      <c r="AF96" s="95">
        <v>7312724</v>
      </c>
      <c r="AG96" s="95" t="s">
        <v>399</v>
      </c>
      <c r="AH96" s="95"/>
      <c r="AI96" s="95"/>
      <c r="AJ96" s="95"/>
      <c r="AK96" s="95"/>
      <c r="AL96" s="95"/>
    </row>
    <row r="97" spans="1:38" s="92" customFormat="1" ht="45">
      <c r="A97" s="90">
        <v>89</v>
      </c>
      <c r="B97" s="17" t="s">
        <v>129</v>
      </c>
      <c r="C97" s="18" t="s">
        <v>66</v>
      </c>
      <c r="D97" s="18" t="s">
        <v>127</v>
      </c>
      <c r="E97" s="56">
        <v>41292</v>
      </c>
      <c r="F97" s="57">
        <v>172654533</v>
      </c>
      <c r="G97" s="22">
        <v>1</v>
      </c>
      <c r="H97" s="19">
        <f t="shared" si="2"/>
        <v>172654533</v>
      </c>
      <c r="I97" s="19">
        <f t="shared" si="3"/>
        <v>172654533</v>
      </c>
      <c r="J97" s="18" t="s">
        <v>71</v>
      </c>
      <c r="K97" s="22">
        <v>1</v>
      </c>
      <c r="L97" s="18" t="s">
        <v>74</v>
      </c>
      <c r="M97" s="18" t="s">
        <v>72</v>
      </c>
      <c r="N97" s="18" t="s">
        <v>72</v>
      </c>
      <c r="O97" s="23" t="s">
        <v>73</v>
      </c>
      <c r="P97" s="91"/>
      <c r="Q97" s="58">
        <v>172654533</v>
      </c>
      <c r="R97" s="59">
        <v>1415201</v>
      </c>
      <c r="S97" s="92">
        <v>293</v>
      </c>
      <c r="T97" s="92" t="s">
        <v>965</v>
      </c>
      <c r="U97" s="92">
        <v>89</v>
      </c>
      <c r="V97" s="93">
        <v>178964635</v>
      </c>
      <c r="W97" s="94" t="s">
        <v>155</v>
      </c>
      <c r="X97" s="94" t="s">
        <v>675</v>
      </c>
      <c r="Y97" s="95">
        <v>1030581738</v>
      </c>
      <c r="Z97" s="95">
        <v>9</v>
      </c>
      <c r="AA97" s="96">
        <v>311001036811</v>
      </c>
      <c r="AB97" s="95">
        <v>8</v>
      </c>
      <c r="AC97" s="95" t="s">
        <v>490</v>
      </c>
      <c r="AD97" s="95" t="s">
        <v>676</v>
      </c>
      <c r="AE97" s="95">
        <v>4944936</v>
      </c>
      <c r="AF97" s="95">
        <v>4512964</v>
      </c>
      <c r="AG97" s="95" t="s">
        <v>268</v>
      </c>
      <c r="AH97" s="95"/>
      <c r="AI97" s="95"/>
      <c r="AJ97" s="95"/>
      <c r="AK97" s="95"/>
      <c r="AL97" s="95"/>
    </row>
    <row r="98" spans="1:38" s="92" customFormat="1" ht="45">
      <c r="A98" s="90">
        <v>90</v>
      </c>
      <c r="B98" s="17" t="s">
        <v>129</v>
      </c>
      <c r="C98" s="18" t="s">
        <v>66</v>
      </c>
      <c r="D98" s="18" t="s">
        <v>127</v>
      </c>
      <c r="E98" s="56">
        <v>41292</v>
      </c>
      <c r="F98" s="57">
        <v>713415276</v>
      </c>
      <c r="G98" s="22">
        <v>1</v>
      </c>
      <c r="H98" s="19">
        <f t="shared" si="2"/>
        <v>713415276</v>
      </c>
      <c r="I98" s="19">
        <f t="shared" si="3"/>
        <v>713415276</v>
      </c>
      <c r="J98" s="18" t="s">
        <v>71</v>
      </c>
      <c r="K98" s="22">
        <v>1</v>
      </c>
      <c r="L98" s="18" t="s">
        <v>74</v>
      </c>
      <c r="M98" s="18" t="s">
        <v>72</v>
      </c>
      <c r="N98" s="18" t="s">
        <v>72</v>
      </c>
      <c r="O98" s="23" t="s">
        <v>73</v>
      </c>
      <c r="P98" s="91"/>
      <c r="Q98" s="58">
        <v>713415276</v>
      </c>
      <c r="R98" s="59">
        <v>1134206</v>
      </c>
      <c r="S98" s="92">
        <v>1210</v>
      </c>
      <c r="T98" s="92" t="s">
        <v>966</v>
      </c>
      <c r="U98" s="92">
        <v>90</v>
      </c>
      <c r="V98" s="93">
        <v>774219834</v>
      </c>
      <c r="W98" s="94" t="s">
        <v>319</v>
      </c>
      <c r="X98" s="94" t="s">
        <v>677</v>
      </c>
      <c r="Y98" s="95">
        <v>830116499</v>
      </c>
      <c r="Z98" s="95">
        <v>1</v>
      </c>
      <c r="AA98" s="96">
        <v>311001092907</v>
      </c>
      <c r="AB98" s="95">
        <v>11</v>
      </c>
      <c r="AC98" s="95" t="s">
        <v>486</v>
      </c>
      <c r="AD98" s="95" t="s">
        <v>678</v>
      </c>
      <c r="AE98" s="95">
        <v>6829276</v>
      </c>
      <c r="AF98" s="95">
        <v>6829278</v>
      </c>
      <c r="AG98" s="95" t="s">
        <v>320</v>
      </c>
      <c r="AH98" s="95"/>
      <c r="AI98" s="95"/>
      <c r="AJ98" s="95"/>
      <c r="AK98" s="95"/>
      <c r="AL98" s="95"/>
    </row>
    <row r="99" spans="1:38" s="92" customFormat="1" ht="45">
      <c r="A99" s="90">
        <v>91</v>
      </c>
      <c r="B99" s="17" t="s">
        <v>129</v>
      </c>
      <c r="C99" s="18" t="s">
        <v>66</v>
      </c>
      <c r="D99" s="18" t="s">
        <v>127</v>
      </c>
      <c r="E99" s="56">
        <v>41292</v>
      </c>
      <c r="F99" s="57">
        <v>582024115</v>
      </c>
      <c r="G99" s="22">
        <v>1</v>
      </c>
      <c r="H99" s="19">
        <f t="shared" si="2"/>
        <v>582024115</v>
      </c>
      <c r="I99" s="19">
        <f t="shared" si="3"/>
        <v>582024115</v>
      </c>
      <c r="J99" s="18" t="s">
        <v>71</v>
      </c>
      <c r="K99" s="22">
        <v>1</v>
      </c>
      <c r="L99" s="18" t="s">
        <v>74</v>
      </c>
      <c r="M99" s="18" t="s">
        <v>72</v>
      </c>
      <c r="N99" s="18" t="s">
        <v>72</v>
      </c>
      <c r="O99" s="23" t="s">
        <v>73</v>
      </c>
      <c r="P99" s="91"/>
      <c r="Q99" s="58">
        <v>582024115</v>
      </c>
      <c r="R99" s="59">
        <v>885881</v>
      </c>
      <c r="S99" s="92">
        <v>987</v>
      </c>
      <c r="T99" s="92" t="s">
        <v>967</v>
      </c>
      <c r="U99" s="92">
        <v>91</v>
      </c>
      <c r="V99" s="93">
        <v>641299657</v>
      </c>
      <c r="W99" s="94" t="s">
        <v>680</v>
      </c>
      <c r="X99" s="94" t="s">
        <v>679</v>
      </c>
      <c r="Y99" s="95">
        <v>80267842</v>
      </c>
      <c r="Z99" s="95">
        <v>2</v>
      </c>
      <c r="AA99" s="96">
        <v>311001096414</v>
      </c>
      <c r="AB99" s="95">
        <v>7</v>
      </c>
      <c r="AC99" s="95" t="s">
        <v>500</v>
      </c>
      <c r="AD99" s="95" t="s">
        <v>681</v>
      </c>
      <c r="AE99" s="95">
        <v>5738522</v>
      </c>
      <c r="AF99" s="95">
        <v>7852958</v>
      </c>
      <c r="AG99" s="95" t="s">
        <v>208</v>
      </c>
      <c r="AH99" s="95"/>
      <c r="AI99" s="95"/>
      <c r="AJ99" s="95"/>
      <c r="AK99" s="95"/>
      <c r="AL99" s="95"/>
    </row>
    <row r="100" spans="1:38" s="92" customFormat="1" ht="45">
      <c r="A100" s="90">
        <v>92</v>
      </c>
      <c r="B100" s="17" t="s">
        <v>129</v>
      </c>
      <c r="C100" s="18" t="s">
        <v>66</v>
      </c>
      <c r="D100" s="18" t="s">
        <v>127</v>
      </c>
      <c r="E100" s="56">
        <v>41292</v>
      </c>
      <c r="F100" s="57">
        <v>457917026</v>
      </c>
      <c r="G100" s="22">
        <v>1</v>
      </c>
      <c r="H100" s="19">
        <f t="shared" si="2"/>
        <v>457917026</v>
      </c>
      <c r="I100" s="19">
        <f t="shared" si="3"/>
        <v>457917026</v>
      </c>
      <c r="J100" s="18" t="s">
        <v>71</v>
      </c>
      <c r="K100" s="22">
        <v>1</v>
      </c>
      <c r="L100" s="18" t="s">
        <v>74</v>
      </c>
      <c r="M100" s="18" t="s">
        <v>72</v>
      </c>
      <c r="N100" s="18" t="s">
        <v>72</v>
      </c>
      <c r="O100" s="23" t="s">
        <v>73</v>
      </c>
      <c r="P100" s="91"/>
      <c r="Q100" s="58">
        <v>457917026</v>
      </c>
      <c r="R100" s="59">
        <v>1211421</v>
      </c>
      <c r="S100" s="92">
        <v>777</v>
      </c>
      <c r="T100" s="92" t="s">
        <v>968</v>
      </c>
      <c r="U100" s="92">
        <v>92</v>
      </c>
      <c r="V100" s="93">
        <v>498868541</v>
      </c>
      <c r="W100" s="94" t="s">
        <v>281</v>
      </c>
      <c r="X100" s="94" t="s">
        <v>549</v>
      </c>
      <c r="Y100" s="95">
        <v>860031909</v>
      </c>
      <c r="Z100" s="95">
        <v>2</v>
      </c>
      <c r="AA100" s="96">
        <v>111001086797</v>
      </c>
      <c r="AB100" s="95">
        <v>8</v>
      </c>
      <c r="AC100" s="95" t="s">
        <v>490</v>
      </c>
      <c r="AD100" s="95" t="s">
        <v>682</v>
      </c>
      <c r="AE100" s="95">
        <v>2730366</v>
      </c>
      <c r="AF100" s="95">
        <v>4507053</v>
      </c>
      <c r="AG100" s="95" t="s">
        <v>282</v>
      </c>
      <c r="AH100" s="95"/>
      <c r="AI100" s="95"/>
      <c r="AJ100" s="95"/>
      <c r="AK100" s="95"/>
      <c r="AL100" s="95"/>
    </row>
    <row r="101" spans="1:38" s="92" customFormat="1" ht="45">
      <c r="A101" s="90">
        <v>93</v>
      </c>
      <c r="B101" s="17" t="s">
        <v>129</v>
      </c>
      <c r="C101" s="18" t="s">
        <v>66</v>
      </c>
      <c r="D101" s="18" t="s">
        <v>127</v>
      </c>
      <c r="E101" s="56">
        <v>41292</v>
      </c>
      <c r="F101" s="57">
        <v>195765974</v>
      </c>
      <c r="G101" s="22">
        <v>1</v>
      </c>
      <c r="H101" s="19">
        <f t="shared" si="2"/>
        <v>195765974</v>
      </c>
      <c r="I101" s="19">
        <f t="shared" si="3"/>
        <v>195765974</v>
      </c>
      <c r="J101" s="18" t="s">
        <v>71</v>
      </c>
      <c r="K101" s="22">
        <v>1</v>
      </c>
      <c r="L101" s="18" t="s">
        <v>74</v>
      </c>
      <c r="M101" s="18" t="s">
        <v>72</v>
      </c>
      <c r="N101" s="18" t="s">
        <v>72</v>
      </c>
      <c r="O101" s="23" t="s">
        <v>73</v>
      </c>
      <c r="P101" s="91"/>
      <c r="Q101" s="58">
        <v>195765974</v>
      </c>
      <c r="R101" s="59">
        <v>714474</v>
      </c>
      <c r="S101" s="92">
        <v>332</v>
      </c>
      <c r="T101" s="92" t="s">
        <v>969</v>
      </c>
      <c r="U101" s="92">
        <v>93</v>
      </c>
      <c r="V101" s="93">
        <v>212783181</v>
      </c>
      <c r="W101" s="94" t="s">
        <v>683</v>
      </c>
      <c r="X101" s="94" t="s">
        <v>431</v>
      </c>
      <c r="Y101" s="95">
        <v>20129306</v>
      </c>
      <c r="Z101" s="95">
        <v>7</v>
      </c>
      <c r="AA101" s="96">
        <v>311001079421</v>
      </c>
      <c r="AB101" s="95">
        <v>19</v>
      </c>
      <c r="AC101" s="95" t="s">
        <v>494</v>
      </c>
      <c r="AD101" s="95" t="s">
        <v>684</v>
      </c>
      <c r="AE101" s="95">
        <v>7156215</v>
      </c>
      <c r="AF101" s="95">
        <v>7156096</v>
      </c>
      <c r="AG101" s="95" t="s">
        <v>432</v>
      </c>
      <c r="AH101" s="95"/>
      <c r="AI101" s="95"/>
      <c r="AJ101" s="95"/>
      <c r="AK101" s="95"/>
      <c r="AL101" s="95"/>
    </row>
    <row r="102" spans="1:38" s="92" customFormat="1" ht="45">
      <c r="A102" s="90">
        <v>94</v>
      </c>
      <c r="B102" s="17" t="s">
        <v>129</v>
      </c>
      <c r="C102" s="18" t="s">
        <v>66</v>
      </c>
      <c r="D102" s="18" t="s">
        <v>127</v>
      </c>
      <c r="E102" s="56">
        <v>41292</v>
      </c>
      <c r="F102" s="57">
        <v>472084920</v>
      </c>
      <c r="G102" s="22">
        <v>1</v>
      </c>
      <c r="H102" s="19">
        <f t="shared" si="2"/>
        <v>472084920</v>
      </c>
      <c r="I102" s="19">
        <f t="shared" si="3"/>
        <v>472084920</v>
      </c>
      <c r="J102" s="18" t="s">
        <v>71</v>
      </c>
      <c r="K102" s="22">
        <v>1</v>
      </c>
      <c r="L102" s="18" t="s">
        <v>74</v>
      </c>
      <c r="M102" s="18" t="s">
        <v>72</v>
      </c>
      <c r="N102" s="18" t="s">
        <v>72</v>
      </c>
      <c r="O102" s="23" t="s">
        <v>73</v>
      </c>
      <c r="P102" s="91"/>
      <c r="Q102" s="58">
        <v>472084920</v>
      </c>
      <c r="R102" s="59">
        <v>1113408</v>
      </c>
      <c r="S102" s="92">
        <v>801</v>
      </c>
      <c r="T102" s="92" t="s">
        <v>970</v>
      </c>
      <c r="U102" s="92">
        <v>94</v>
      </c>
      <c r="V102" s="93">
        <v>501271379</v>
      </c>
      <c r="W102" s="94" t="s">
        <v>237</v>
      </c>
      <c r="X102" s="94" t="s">
        <v>420</v>
      </c>
      <c r="Y102" s="95">
        <v>900182737</v>
      </c>
      <c r="Z102" s="95">
        <v>4</v>
      </c>
      <c r="AA102" s="96">
        <v>311001089191</v>
      </c>
      <c r="AB102" s="95">
        <v>7</v>
      </c>
      <c r="AC102" s="95" t="s">
        <v>500</v>
      </c>
      <c r="AD102" s="95" t="s">
        <v>685</v>
      </c>
      <c r="AE102" s="95">
        <v>7763870</v>
      </c>
      <c r="AF102" s="95">
        <v>7168531</v>
      </c>
      <c r="AG102" s="95" t="s">
        <v>238</v>
      </c>
      <c r="AH102" s="95"/>
      <c r="AI102" s="95"/>
      <c r="AJ102" s="95"/>
      <c r="AK102" s="95"/>
      <c r="AL102" s="95"/>
    </row>
    <row r="103" spans="1:38" s="92" customFormat="1" ht="45">
      <c r="A103" s="90">
        <v>95</v>
      </c>
      <c r="B103" s="17" t="s">
        <v>129</v>
      </c>
      <c r="C103" s="18" t="s">
        <v>66</v>
      </c>
      <c r="D103" s="18" t="s">
        <v>127</v>
      </c>
      <c r="E103" s="56">
        <v>41292</v>
      </c>
      <c r="F103" s="57">
        <v>592092645</v>
      </c>
      <c r="G103" s="22">
        <v>1</v>
      </c>
      <c r="H103" s="19">
        <f t="shared" si="2"/>
        <v>592092645</v>
      </c>
      <c r="I103" s="19">
        <f t="shared" si="3"/>
        <v>592092645</v>
      </c>
      <c r="J103" s="18" t="s">
        <v>71</v>
      </c>
      <c r="K103" s="22">
        <v>1</v>
      </c>
      <c r="L103" s="18" t="s">
        <v>74</v>
      </c>
      <c r="M103" s="18" t="s">
        <v>72</v>
      </c>
      <c r="N103" s="18" t="s">
        <v>72</v>
      </c>
      <c r="O103" s="23" t="s">
        <v>73</v>
      </c>
      <c r="P103" s="91"/>
      <c r="Q103" s="58">
        <v>592092645</v>
      </c>
      <c r="R103" s="59">
        <v>791568</v>
      </c>
      <c r="S103" s="92">
        <v>1004</v>
      </c>
      <c r="T103" s="92" t="s">
        <v>971</v>
      </c>
      <c r="U103" s="92">
        <v>95</v>
      </c>
      <c r="V103" s="93">
        <v>660539069</v>
      </c>
      <c r="W103" s="94" t="s">
        <v>686</v>
      </c>
      <c r="X103" s="94" t="s">
        <v>466</v>
      </c>
      <c r="Y103" s="95">
        <v>900031081</v>
      </c>
      <c r="Z103" s="95">
        <v>4</v>
      </c>
      <c r="AA103" s="96">
        <v>311001026211</v>
      </c>
      <c r="AB103" s="95">
        <v>11</v>
      </c>
      <c r="AC103" s="95" t="s">
        <v>486</v>
      </c>
      <c r="AD103" s="95" t="s">
        <v>687</v>
      </c>
      <c r="AE103" s="95">
        <v>5371230</v>
      </c>
      <c r="AF103" s="95">
        <v>6885098</v>
      </c>
      <c r="AG103" s="95" t="s">
        <v>366</v>
      </c>
      <c r="AH103" s="95"/>
      <c r="AI103" s="95"/>
      <c r="AJ103" s="95"/>
      <c r="AK103" s="95"/>
      <c r="AL103" s="95"/>
    </row>
    <row r="104" spans="1:38" s="92" customFormat="1" ht="45">
      <c r="A104" s="90">
        <v>96</v>
      </c>
      <c r="B104" s="17" t="s">
        <v>129</v>
      </c>
      <c r="C104" s="18" t="s">
        <v>66</v>
      </c>
      <c r="D104" s="18" t="s">
        <v>127</v>
      </c>
      <c r="E104" s="56">
        <v>41292</v>
      </c>
      <c r="F104" s="57">
        <v>89135525</v>
      </c>
      <c r="G104" s="22">
        <v>1</v>
      </c>
      <c r="H104" s="19">
        <f t="shared" si="2"/>
        <v>89135525</v>
      </c>
      <c r="I104" s="19">
        <f t="shared" si="3"/>
        <v>89135525</v>
      </c>
      <c r="J104" s="18" t="s">
        <v>71</v>
      </c>
      <c r="K104" s="22">
        <v>1</v>
      </c>
      <c r="L104" s="18" t="s">
        <v>74</v>
      </c>
      <c r="M104" s="18" t="s">
        <v>72</v>
      </c>
      <c r="N104" s="18" t="s">
        <v>72</v>
      </c>
      <c r="O104" s="23" t="s">
        <v>73</v>
      </c>
      <c r="P104" s="91"/>
      <c r="Q104" s="58">
        <v>89135525</v>
      </c>
      <c r="R104" s="59">
        <v>713084</v>
      </c>
      <c r="S104" s="92">
        <v>151</v>
      </c>
      <c r="T104" s="92" t="s">
        <v>972</v>
      </c>
      <c r="U104" s="92">
        <v>96</v>
      </c>
      <c r="V104" s="93">
        <v>95240874</v>
      </c>
      <c r="W104" s="94" t="s">
        <v>689</v>
      </c>
      <c r="X104" s="94" t="s">
        <v>688</v>
      </c>
      <c r="Y104" s="95">
        <v>20736841</v>
      </c>
      <c r="Z104" s="95">
        <v>1</v>
      </c>
      <c r="AA104" s="96">
        <v>311001089396</v>
      </c>
      <c r="AB104" s="95">
        <v>19</v>
      </c>
      <c r="AC104" s="95" t="s">
        <v>494</v>
      </c>
      <c r="AD104" s="95" t="s">
        <v>690</v>
      </c>
      <c r="AE104" s="95">
        <v>7913722</v>
      </c>
      <c r="AF104" s="95">
        <v>0</v>
      </c>
      <c r="AG104" s="95" t="s">
        <v>416</v>
      </c>
      <c r="AH104" s="95"/>
      <c r="AI104" s="95"/>
      <c r="AJ104" s="95"/>
      <c r="AK104" s="95"/>
      <c r="AL104" s="95"/>
    </row>
    <row r="105" spans="1:38" s="92" customFormat="1" ht="45">
      <c r="A105" s="90">
        <v>97</v>
      </c>
      <c r="B105" s="17" t="s">
        <v>129</v>
      </c>
      <c r="C105" s="18" t="s">
        <v>66</v>
      </c>
      <c r="D105" s="18" t="s">
        <v>127</v>
      </c>
      <c r="E105" s="56">
        <v>41292</v>
      </c>
      <c r="F105" s="57">
        <v>43989508</v>
      </c>
      <c r="G105" s="22">
        <v>1</v>
      </c>
      <c r="H105" s="19">
        <f t="shared" si="2"/>
        <v>43989508</v>
      </c>
      <c r="I105" s="19">
        <f t="shared" si="3"/>
        <v>43989508</v>
      </c>
      <c r="J105" s="18" t="s">
        <v>71</v>
      </c>
      <c r="K105" s="22">
        <v>1</v>
      </c>
      <c r="L105" s="18" t="s">
        <v>74</v>
      </c>
      <c r="M105" s="18" t="s">
        <v>72</v>
      </c>
      <c r="N105" s="18" t="s">
        <v>72</v>
      </c>
      <c r="O105" s="23" t="s">
        <v>73</v>
      </c>
      <c r="P105" s="91"/>
      <c r="Q105" s="58">
        <v>43989508</v>
      </c>
      <c r="R105" s="59">
        <v>369660</v>
      </c>
      <c r="S105" s="92">
        <v>75</v>
      </c>
      <c r="T105" s="92" t="s">
        <v>973</v>
      </c>
      <c r="U105" s="92">
        <v>97</v>
      </c>
      <c r="V105" s="93">
        <v>71413417</v>
      </c>
      <c r="W105" s="94" t="s">
        <v>242</v>
      </c>
      <c r="X105" s="94" t="s">
        <v>243</v>
      </c>
      <c r="Y105" s="95">
        <v>4097473</v>
      </c>
      <c r="Z105" s="95">
        <v>1</v>
      </c>
      <c r="AA105" s="96">
        <v>311001097658</v>
      </c>
      <c r="AB105" s="95">
        <v>7</v>
      </c>
      <c r="AC105" s="95" t="s">
        <v>500</v>
      </c>
      <c r="AD105" s="95" t="s">
        <v>691</v>
      </c>
      <c r="AE105" s="95">
        <v>4492956</v>
      </c>
      <c r="AF105" s="95">
        <v>0</v>
      </c>
      <c r="AG105" s="95" t="s">
        <v>244</v>
      </c>
      <c r="AH105" s="95"/>
      <c r="AI105" s="95"/>
      <c r="AJ105" s="95"/>
      <c r="AK105" s="95"/>
      <c r="AL105" s="95"/>
    </row>
    <row r="106" spans="1:38" s="92" customFormat="1" ht="45">
      <c r="A106" s="90">
        <v>98</v>
      </c>
      <c r="B106" s="17" t="s">
        <v>129</v>
      </c>
      <c r="C106" s="18" t="s">
        <v>66</v>
      </c>
      <c r="D106" s="18" t="s">
        <v>127</v>
      </c>
      <c r="E106" s="56">
        <v>41292</v>
      </c>
      <c r="F106" s="57">
        <v>892487701</v>
      </c>
      <c r="G106" s="22">
        <v>1</v>
      </c>
      <c r="H106" s="19">
        <f t="shared" si="2"/>
        <v>892487701</v>
      </c>
      <c r="I106" s="19">
        <f t="shared" si="3"/>
        <v>892487701</v>
      </c>
      <c r="J106" s="18" t="s">
        <v>71</v>
      </c>
      <c r="K106" s="22">
        <v>1</v>
      </c>
      <c r="L106" s="18" t="s">
        <v>74</v>
      </c>
      <c r="M106" s="18" t="s">
        <v>72</v>
      </c>
      <c r="N106" s="18" t="s">
        <v>72</v>
      </c>
      <c r="O106" s="23" t="s">
        <v>73</v>
      </c>
      <c r="P106" s="91"/>
      <c r="Q106" s="58">
        <v>892487701</v>
      </c>
      <c r="R106" s="59">
        <v>1041409</v>
      </c>
      <c r="S106" s="92">
        <v>1514</v>
      </c>
      <c r="T106" s="92" t="s">
        <v>974</v>
      </c>
      <c r="U106" s="92">
        <v>98</v>
      </c>
      <c r="V106" s="93">
        <v>1028941098</v>
      </c>
      <c r="W106" s="94" t="s">
        <v>408</v>
      </c>
      <c r="X106" s="94" t="s">
        <v>692</v>
      </c>
      <c r="Y106" s="95">
        <v>830078545</v>
      </c>
      <c r="Z106" s="95">
        <v>9</v>
      </c>
      <c r="AA106" s="96">
        <v>311001094730</v>
      </c>
      <c r="AB106" s="95">
        <v>19</v>
      </c>
      <c r="AC106" s="95" t="s">
        <v>494</v>
      </c>
      <c r="AD106" s="95" t="s">
        <v>693</v>
      </c>
      <c r="AE106" s="95">
        <v>7179928</v>
      </c>
      <c r="AF106" s="95">
        <v>7167487</v>
      </c>
      <c r="AG106" s="95" t="s">
        <v>409</v>
      </c>
      <c r="AH106" s="95"/>
      <c r="AI106" s="95"/>
      <c r="AJ106" s="95"/>
      <c r="AK106" s="95"/>
      <c r="AL106" s="95"/>
    </row>
    <row r="107" spans="1:38" s="92" customFormat="1" ht="45">
      <c r="A107" s="90">
        <v>99</v>
      </c>
      <c r="B107" s="17" t="s">
        <v>129</v>
      </c>
      <c r="C107" s="18" t="s">
        <v>66</v>
      </c>
      <c r="D107" s="18" t="s">
        <v>127</v>
      </c>
      <c r="E107" s="56">
        <v>41292</v>
      </c>
      <c r="F107" s="57">
        <v>897822749</v>
      </c>
      <c r="G107" s="22">
        <v>1</v>
      </c>
      <c r="H107" s="19">
        <f t="shared" si="2"/>
        <v>897822749</v>
      </c>
      <c r="I107" s="19">
        <f t="shared" si="3"/>
        <v>897822749</v>
      </c>
      <c r="J107" s="18" t="s">
        <v>71</v>
      </c>
      <c r="K107" s="22">
        <v>1</v>
      </c>
      <c r="L107" s="18" t="s">
        <v>74</v>
      </c>
      <c r="M107" s="18" t="s">
        <v>72</v>
      </c>
      <c r="N107" s="18" t="s">
        <v>72</v>
      </c>
      <c r="O107" s="23" t="s">
        <v>73</v>
      </c>
      <c r="P107" s="91"/>
      <c r="Q107" s="58">
        <v>897822749</v>
      </c>
      <c r="R107" s="59">
        <v>1416124</v>
      </c>
      <c r="S107" s="92">
        <v>1523</v>
      </c>
      <c r="T107" s="92" t="s">
        <v>975</v>
      </c>
      <c r="U107" s="92">
        <v>99</v>
      </c>
      <c r="V107" s="93">
        <v>1078869862</v>
      </c>
      <c r="W107" s="94" t="s">
        <v>442</v>
      </c>
      <c r="X107" s="94" t="s">
        <v>442</v>
      </c>
      <c r="Y107" s="95">
        <v>830019943</v>
      </c>
      <c r="Z107" s="95">
        <v>5</v>
      </c>
      <c r="AA107" s="96">
        <v>311001035318</v>
      </c>
      <c r="AB107" s="95">
        <v>7</v>
      </c>
      <c r="AC107" s="95" t="s">
        <v>500</v>
      </c>
      <c r="AD107" s="95" t="s">
        <v>694</v>
      </c>
      <c r="AE107" s="95">
        <v>8050162</v>
      </c>
      <c r="AF107" s="95">
        <v>2043870</v>
      </c>
      <c r="AG107" s="95" t="s">
        <v>695</v>
      </c>
      <c r="AH107" s="95"/>
      <c r="AI107" s="95"/>
      <c r="AJ107" s="95"/>
      <c r="AK107" s="95"/>
      <c r="AL107" s="95"/>
    </row>
    <row r="108" spans="1:38" s="92" customFormat="1" ht="45">
      <c r="A108" s="90">
        <v>100</v>
      </c>
      <c r="B108" s="17" t="s">
        <v>129</v>
      </c>
      <c r="C108" s="18" t="s">
        <v>66</v>
      </c>
      <c r="D108" s="18" t="s">
        <v>127</v>
      </c>
      <c r="E108" s="56">
        <v>41292</v>
      </c>
      <c r="F108" s="57">
        <v>323995943</v>
      </c>
      <c r="G108" s="22">
        <v>1</v>
      </c>
      <c r="H108" s="19">
        <f t="shared" si="2"/>
        <v>323995943</v>
      </c>
      <c r="I108" s="19">
        <f t="shared" si="3"/>
        <v>323995943</v>
      </c>
      <c r="J108" s="18" t="s">
        <v>71</v>
      </c>
      <c r="K108" s="22">
        <v>1</v>
      </c>
      <c r="L108" s="18" t="s">
        <v>74</v>
      </c>
      <c r="M108" s="18" t="s">
        <v>72</v>
      </c>
      <c r="N108" s="18" t="s">
        <v>72</v>
      </c>
      <c r="O108" s="23" t="s">
        <v>73</v>
      </c>
      <c r="P108" s="91"/>
      <c r="Q108" s="58">
        <v>323995943</v>
      </c>
      <c r="R108" s="59">
        <v>1113388</v>
      </c>
      <c r="S108" s="92">
        <v>550</v>
      </c>
      <c r="T108" s="92" t="s">
        <v>976</v>
      </c>
      <c r="U108" s="92">
        <v>100</v>
      </c>
      <c r="V108" s="93">
        <v>344670697</v>
      </c>
      <c r="W108" s="94" t="s">
        <v>162</v>
      </c>
      <c r="X108" s="94" t="s">
        <v>696</v>
      </c>
      <c r="Y108" s="95">
        <v>900027512</v>
      </c>
      <c r="Z108" s="95">
        <v>1</v>
      </c>
      <c r="AA108" s="96">
        <v>311769004225</v>
      </c>
      <c r="AB108" s="95">
        <v>11</v>
      </c>
      <c r="AC108" s="95" t="s">
        <v>486</v>
      </c>
      <c r="AD108" s="95" t="s">
        <v>697</v>
      </c>
      <c r="AE108" s="95">
        <v>6874386</v>
      </c>
      <c r="AF108" s="95">
        <v>6874321</v>
      </c>
      <c r="AG108" s="95" t="s">
        <v>338</v>
      </c>
      <c r="AH108" s="95"/>
      <c r="AI108" s="95"/>
      <c r="AJ108" s="95"/>
      <c r="AK108" s="95"/>
      <c r="AL108" s="95"/>
    </row>
    <row r="109" spans="1:38" s="92" customFormat="1" ht="45">
      <c r="A109" s="90">
        <v>101</v>
      </c>
      <c r="B109" s="17" t="s">
        <v>129</v>
      </c>
      <c r="C109" s="18" t="s">
        <v>66</v>
      </c>
      <c r="D109" s="18" t="s">
        <v>127</v>
      </c>
      <c r="E109" s="56">
        <v>41292</v>
      </c>
      <c r="F109" s="57">
        <v>632808990</v>
      </c>
      <c r="G109" s="22">
        <v>1</v>
      </c>
      <c r="H109" s="19">
        <f t="shared" si="2"/>
        <v>632808990</v>
      </c>
      <c r="I109" s="19">
        <f t="shared" si="3"/>
        <v>632808990</v>
      </c>
      <c r="J109" s="18" t="s">
        <v>71</v>
      </c>
      <c r="K109" s="22">
        <v>1</v>
      </c>
      <c r="L109" s="18" t="s">
        <v>74</v>
      </c>
      <c r="M109" s="18" t="s">
        <v>72</v>
      </c>
      <c r="N109" s="18" t="s">
        <v>72</v>
      </c>
      <c r="O109" s="23" t="s">
        <v>73</v>
      </c>
      <c r="P109" s="91"/>
      <c r="Q109" s="58">
        <v>632808990</v>
      </c>
      <c r="R109" s="59">
        <v>1343544</v>
      </c>
      <c r="S109" s="92">
        <v>1073</v>
      </c>
      <c r="T109" s="92" t="s">
        <v>977</v>
      </c>
      <c r="U109" s="92">
        <v>101</v>
      </c>
      <c r="V109" s="93">
        <v>679402633</v>
      </c>
      <c r="W109" s="94" t="s">
        <v>255</v>
      </c>
      <c r="X109" s="94" t="s">
        <v>698</v>
      </c>
      <c r="Y109" s="95">
        <v>900254771</v>
      </c>
      <c r="Z109" s="95">
        <v>5</v>
      </c>
      <c r="AA109" s="96">
        <v>311001043736</v>
      </c>
      <c r="AB109" s="95">
        <v>8</v>
      </c>
      <c r="AC109" s="95" t="s">
        <v>490</v>
      </c>
      <c r="AD109" s="95" t="s">
        <v>699</v>
      </c>
      <c r="AE109" s="95">
        <v>2654971</v>
      </c>
      <c r="AF109" s="95">
        <v>4504363</v>
      </c>
      <c r="AG109" s="95" t="s">
        <v>256</v>
      </c>
      <c r="AH109" s="95"/>
      <c r="AI109" s="95"/>
      <c r="AJ109" s="95"/>
      <c r="AK109" s="95"/>
      <c r="AL109" s="95"/>
    </row>
    <row r="110" spans="1:38" s="92" customFormat="1" ht="45">
      <c r="A110" s="90">
        <v>102</v>
      </c>
      <c r="B110" s="17" t="s">
        <v>129</v>
      </c>
      <c r="C110" s="18" t="s">
        <v>66</v>
      </c>
      <c r="D110" s="18" t="s">
        <v>127</v>
      </c>
      <c r="E110" s="56">
        <v>41292</v>
      </c>
      <c r="F110" s="57">
        <v>606438356</v>
      </c>
      <c r="G110" s="22">
        <v>1</v>
      </c>
      <c r="H110" s="19">
        <f t="shared" si="2"/>
        <v>606438356</v>
      </c>
      <c r="I110" s="19">
        <f t="shared" si="3"/>
        <v>606438356</v>
      </c>
      <c r="J110" s="18" t="s">
        <v>71</v>
      </c>
      <c r="K110" s="22">
        <v>1</v>
      </c>
      <c r="L110" s="18" t="s">
        <v>74</v>
      </c>
      <c r="M110" s="18" t="s">
        <v>72</v>
      </c>
      <c r="N110" s="18" t="s">
        <v>72</v>
      </c>
      <c r="O110" s="23" t="s">
        <v>73</v>
      </c>
      <c r="P110" s="91"/>
      <c r="Q110" s="58">
        <v>606438356</v>
      </c>
      <c r="R110" s="59">
        <v>1378269</v>
      </c>
      <c r="S110" s="92">
        <v>1029</v>
      </c>
      <c r="T110" s="92" t="s">
        <v>978</v>
      </c>
      <c r="U110" s="92">
        <v>102</v>
      </c>
      <c r="V110" s="93">
        <v>668903470</v>
      </c>
      <c r="W110" s="94" t="s">
        <v>701</v>
      </c>
      <c r="X110" s="94" t="s">
        <v>700</v>
      </c>
      <c r="Y110" s="95">
        <v>900028623</v>
      </c>
      <c r="Z110" s="95">
        <v>5</v>
      </c>
      <c r="AA110" s="96">
        <v>311001088420</v>
      </c>
      <c r="AB110" s="95">
        <v>10</v>
      </c>
      <c r="AC110" s="95" t="s">
        <v>539</v>
      </c>
      <c r="AD110" s="95" t="s">
        <v>702</v>
      </c>
      <c r="AE110" s="95">
        <v>4358740</v>
      </c>
      <c r="AF110" s="95">
        <v>4339838</v>
      </c>
      <c r="AG110" s="95" t="s">
        <v>296</v>
      </c>
      <c r="AH110" s="95"/>
      <c r="AI110" s="95"/>
      <c r="AJ110" s="95"/>
      <c r="AK110" s="95"/>
      <c r="AL110" s="95"/>
    </row>
    <row r="111" spans="1:38" s="92" customFormat="1" ht="45">
      <c r="A111" s="90">
        <v>103</v>
      </c>
      <c r="B111" s="17" t="s">
        <v>129</v>
      </c>
      <c r="C111" s="18" t="s">
        <v>66</v>
      </c>
      <c r="D111" s="18" t="s">
        <v>127</v>
      </c>
      <c r="E111" s="56">
        <v>41292</v>
      </c>
      <c r="F111" s="57">
        <v>614159721</v>
      </c>
      <c r="G111" s="22">
        <v>1</v>
      </c>
      <c r="H111" s="19">
        <f t="shared" si="2"/>
        <v>614159721</v>
      </c>
      <c r="I111" s="19">
        <f t="shared" si="3"/>
        <v>614159721</v>
      </c>
      <c r="J111" s="18" t="s">
        <v>71</v>
      </c>
      <c r="K111" s="22">
        <v>1</v>
      </c>
      <c r="L111" s="18" t="s">
        <v>74</v>
      </c>
      <c r="M111" s="18" t="s">
        <v>72</v>
      </c>
      <c r="N111" s="18" t="s">
        <v>72</v>
      </c>
      <c r="O111" s="23" t="s">
        <v>73</v>
      </c>
      <c r="P111" s="91"/>
      <c r="Q111" s="58">
        <v>614159721</v>
      </c>
      <c r="R111" s="59">
        <v>1578817</v>
      </c>
      <c r="S111" s="92">
        <v>1042</v>
      </c>
      <c r="T111" s="92" t="s">
        <v>979</v>
      </c>
      <c r="U111" s="92">
        <v>103</v>
      </c>
      <c r="V111" s="93">
        <v>669152610</v>
      </c>
      <c r="W111" s="94" t="s">
        <v>480</v>
      </c>
      <c r="X111" s="94" t="s">
        <v>437</v>
      </c>
      <c r="Y111" s="95">
        <v>900009509</v>
      </c>
      <c r="Z111" s="95">
        <v>2</v>
      </c>
      <c r="AA111" s="96">
        <v>311848000413</v>
      </c>
      <c r="AB111" s="95">
        <v>1</v>
      </c>
      <c r="AC111" s="95" t="s">
        <v>703</v>
      </c>
      <c r="AD111" s="95" t="s">
        <v>704</v>
      </c>
      <c r="AE111" s="95">
        <v>6701198</v>
      </c>
      <c r="AF111" s="95">
        <v>6711029</v>
      </c>
      <c r="AG111" s="95" t="s">
        <v>170</v>
      </c>
      <c r="AH111" s="95"/>
      <c r="AI111" s="95"/>
      <c r="AJ111" s="95"/>
      <c r="AK111" s="95"/>
      <c r="AL111" s="95"/>
    </row>
    <row r="112" spans="1:38" s="92" customFormat="1" ht="63">
      <c r="A112" s="90">
        <v>104</v>
      </c>
      <c r="B112" s="17" t="s">
        <v>129</v>
      </c>
      <c r="C112" s="18" t="s">
        <v>66</v>
      </c>
      <c r="D112" s="18" t="s">
        <v>127</v>
      </c>
      <c r="E112" s="56">
        <v>41292</v>
      </c>
      <c r="F112" s="57">
        <v>564489681</v>
      </c>
      <c r="G112" s="22">
        <v>1</v>
      </c>
      <c r="H112" s="19">
        <f t="shared" si="2"/>
        <v>564489681</v>
      </c>
      <c r="I112" s="19">
        <f t="shared" si="3"/>
        <v>564489681</v>
      </c>
      <c r="J112" s="18" t="s">
        <v>71</v>
      </c>
      <c r="K112" s="22">
        <v>1</v>
      </c>
      <c r="L112" s="18" t="s">
        <v>74</v>
      </c>
      <c r="M112" s="18" t="s">
        <v>72</v>
      </c>
      <c r="N112" s="18" t="s">
        <v>72</v>
      </c>
      <c r="O112" s="23" t="s">
        <v>73</v>
      </c>
      <c r="P112" s="91"/>
      <c r="Q112" s="58">
        <v>564489681</v>
      </c>
      <c r="R112" s="59">
        <v>1093972</v>
      </c>
      <c r="S112" s="92">
        <v>958</v>
      </c>
      <c r="T112" s="92" t="s">
        <v>980</v>
      </c>
      <c r="U112" s="92">
        <v>104</v>
      </c>
      <c r="V112" s="93">
        <v>617468671</v>
      </c>
      <c r="W112" s="94" t="s">
        <v>706</v>
      </c>
      <c r="X112" s="94" t="s">
        <v>705</v>
      </c>
      <c r="Y112" s="95">
        <v>830066544</v>
      </c>
      <c r="Z112" s="95">
        <v>1</v>
      </c>
      <c r="AA112" s="96">
        <v>311001091129</v>
      </c>
      <c r="AB112" s="95">
        <v>11</v>
      </c>
      <c r="AC112" s="95" t="s">
        <v>486</v>
      </c>
      <c r="AD112" s="95" t="s">
        <v>707</v>
      </c>
      <c r="AE112" s="95">
        <v>6877813</v>
      </c>
      <c r="AF112" s="95">
        <v>6877852</v>
      </c>
      <c r="AG112" s="95" t="s">
        <v>330</v>
      </c>
      <c r="AH112" s="95"/>
      <c r="AI112" s="95"/>
      <c r="AJ112" s="95"/>
      <c r="AK112" s="95"/>
      <c r="AL112" s="95"/>
    </row>
    <row r="113" spans="1:38" s="92" customFormat="1" ht="45">
      <c r="A113" s="90">
        <v>105</v>
      </c>
      <c r="B113" s="17" t="s">
        <v>129</v>
      </c>
      <c r="C113" s="18" t="s">
        <v>66</v>
      </c>
      <c r="D113" s="18" t="s">
        <v>127</v>
      </c>
      <c r="E113" s="56">
        <v>41292</v>
      </c>
      <c r="F113" s="57">
        <v>510008966</v>
      </c>
      <c r="G113" s="22">
        <v>1</v>
      </c>
      <c r="H113" s="19">
        <f t="shared" si="2"/>
        <v>510008966</v>
      </c>
      <c r="I113" s="19">
        <f t="shared" si="3"/>
        <v>510008966</v>
      </c>
      <c r="J113" s="18" t="s">
        <v>71</v>
      </c>
      <c r="K113" s="22">
        <v>1</v>
      </c>
      <c r="L113" s="18" t="s">
        <v>74</v>
      </c>
      <c r="M113" s="18" t="s">
        <v>72</v>
      </c>
      <c r="N113" s="18" t="s">
        <v>72</v>
      </c>
      <c r="O113" s="23" t="s">
        <v>73</v>
      </c>
      <c r="P113" s="91"/>
      <c r="Q113" s="58">
        <v>510008966</v>
      </c>
      <c r="R113" s="59">
        <v>1159111</v>
      </c>
      <c r="S113" s="92">
        <v>865</v>
      </c>
      <c r="T113" s="92" t="s">
        <v>981</v>
      </c>
      <c r="U113" s="92">
        <v>105</v>
      </c>
      <c r="V113" s="93">
        <v>609751287</v>
      </c>
      <c r="W113" s="94" t="s">
        <v>708</v>
      </c>
      <c r="X113" s="94" t="s">
        <v>549</v>
      </c>
      <c r="Y113" s="95">
        <v>860031909</v>
      </c>
      <c r="Z113" s="95">
        <v>2</v>
      </c>
      <c r="AA113" s="96">
        <v>311265000865</v>
      </c>
      <c r="AB113" s="95">
        <v>10</v>
      </c>
      <c r="AC113" s="95" t="s">
        <v>539</v>
      </c>
      <c r="AD113" s="95" t="s">
        <v>709</v>
      </c>
      <c r="AE113" s="95">
        <v>2275582</v>
      </c>
      <c r="AF113" s="95">
        <v>2286866</v>
      </c>
      <c r="AG113" s="95" t="s">
        <v>295</v>
      </c>
      <c r="AH113" s="95"/>
      <c r="AI113" s="95"/>
      <c r="AJ113" s="95"/>
      <c r="AK113" s="95"/>
      <c r="AL113" s="95"/>
    </row>
    <row r="114" spans="1:38" s="92" customFormat="1" ht="45">
      <c r="A114" s="90">
        <v>106</v>
      </c>
      <c r="B114" s="17" t="s">
        <v>129</v>
      </c>
      <c r="C114" s="18" t="s">
        <v>66</v>
      </c>
      <c r="D114" s="18" t="s">
        <v>127</v>
      </c>
      <c r="E114" s="56">
        <v>41292</v>
      </c>
      <c r="F114" s="57">
        <v>377441458</v>
      </c>
      <c r="G114" s="22">
        <v>1</v>
      </c>
      <c r="H114" s="19">
        <f t="shared" si="2"/>
        <v>377441458</v>
      </c>
      <c r="I114" s="19">
        <f t="shared" si="3"/>
        <v>377441458</v>
      </c>
      <c r="J114" s="18" t="s">
        <v>71</v>
      </c>
      <c r="K114" s="22">
        <v>1</v>
      </c>
      <c r="L114" s="18" t="s">
        <v>74</v>
      </c>
      <c r="M114" s="18" t="s">
        <v>72</v>
      </c>
      <c r="N114" s="18" t="s">
        <v>72</v>
      </c>
      <c r="O114" s="23" t="s">
        <v>73</v>
      </c>
      <c r="P114" s="91"/>
      <c r="Q114" s="58">
        <v>377441458</v>
      </c>
      <c r="R114" s="59">
        <v>1262346</v>
      </c>
      <c r="S114" s="92">
        <v>640</v>
      </c>
      <c r="T114" s="92" t="s">
        <v>982</v>
      </c>
      <c r="U114" s="92">
        <v>106</v>
      </c>
      <c r="V114" s="93">
        <v>387458895</v>
      </c>
      <c r="W114" s="94" t="s">
        <v>710</v>
      </c>
      <c r="X114" s="94" t="s">
        <v>461</v>
      </c>
      <c r="Y114" s="95">
        <v>900028493</v>
      </c>
      <c r="Z114" s="95">
        <v>4</v>
      </c>
      <c r="AA114" s="96">
        <v>311001033838</v>
      </c>
      <c r="AB114" s="95">
        <v>11</v>
      </c>
      <c r="AC114" s="95" t="s">
        <v>486</v>
      </c>
      <c r="AD114" s="95" t="s">
        <v>711</v>
      </c>
      <c r="AE114" s="95">
        <v>5363527</v>
      </c>
      <c r="AF114" s="95">
        <v>5363527</v>
      </c>
      <c r="AG114" s="95" t="s">
        <v>321</v>
      </c>
      <c r="AH114" s="95"/>
      <c r="AI114" s="95"/>
      <c r="AJ114" s="95"/>
      <c r="AK114" s="95"/>
      <c r="AL114" s="95"/>
    </row>
    <row r="115" spans="1:38" s="92" customFormat="1" ht="45">
      <c r="A115" s="90">
        <v>107</v>
      </c>
      <c r="B115" s="17" t="s">
        <v>129</v>
      </c>
      <c r="C115" s="18" t="s">
        <v>66</v>
      </c>
      <c r="D115" s="18" t="s">
        <v>127</v>
      </c>
      <c r="E115" s="56">
        <v>41292</v>
      </c>
      <c r="F115" s="57">
        <v>2029303188</v>
      </c>
      <c r="G115" s="22">
        <v>1</v>
      </c>
      <c r="H115" s="19">
        <f t="shared" si="2"/>
        <v>2029303188</v>
      </c>
      <c r="I115" s="19">
        <f t="shared" si="3"/>
        <v>2029303188</v>
      </c>
      <c r="J115" s="18" t="s">
        <v>71</v>
      </c>
      <c r="K115" s="22">
        <v>1</v>
      </c>
      <c r="L115" s="18" t="s">
        <v>74</v>
      </c>
      <c r="M115" s="18" t="s">
        <v>72</v>
      </c>
      <c r="N115" s="18" t="s">
        <v>72</v>
      </c>
      <c r="O115" s="23" t="s">
        <v>73</v>
      </c>
      <c r="P115" s="91"/>
      <c r="Q115" s="58">
        <v>2029303188</v>
      </c>
      <c r="R115" s="59">
        <v>1590363</v>
      </c>
      <c r="S115" s="92">
        <v>3442</v>
      </c>
      <c r="T115" s="92" t="s">
        <v>983</v>
      </c>
      <c r="U115" s="92">
        <v>107</v>
      </c>
      <c r="V115" s="93">
        <v>2439843350</v>
      </c>
      <c r="W115" s="94" t="s">
        <v>371</v>
      </c>
      <c r="X115" s="94" t="s">
        <v>712</v>
      </c>
      <c r="Y115" s="95">
        <v>900030265</v>
      </c>
      <c r="Z115" s="95">
        <v>8</v>
      </c>
      <c r="AA115" s="96">
        <v>311001093121</v>
      </c>
      <c r="AB115" s="95">
        <v>11</v>
      </c>
      <c r="AC115" s="95" t="s">
        <v>486</v>
      </c>
      <c r="AD115" s="95" t="s">
        <v>713</v>
      </c>
      <c r="AE115" s="95">
        <v>6909107</v>
      </c>
      <c r="AF115" s="95">
        <v>6934954</v>
      </c>
      <c r="AG115" s="95" t="s">
        <v>372</v>
      </c>
      <c r="AH115" s="95"/>
      <c r="AI115" s="95"/>
      <c r="AJ115" s="95"/>
      <c r="AK115" s="95"/>
      <c r="AL115" s="95"/>
    </row>
    <row r="116" spans="1:38" s="92" customFormat="1" ht="45">
      <c r="A116" s="90">
        <v>108</v>
      </c>
      <c r="B116" s="17" t="s">
        <v>129</v>
      </c>
      <c r="C116" s="18" t="s">
        <v>66</v>
      </c>
      <c r="D116" s="18" t="s">
        <v>127</v>
      </c>
      <c r="E116" s="56">
        <v>41292</v>
      </c>
      <c r="F116" s="57">
        <v>37896314</v>
      </c>
      <c r="G116" s="22">
        <v>1</v>
      </c>
      <c r="H116" s="19">
        <f t="shared" si="2"/>
        <v>37896314</v>
      </c>
      <c r="I116" s="19">
        <f t="shared" si="3"/>
        <v>37896314</v>
      </c>
      <c r="J116" s="18" t="s">
        <v>71</v>
      </c>
      <c r="K116" s="22">
        <v>1</v>
      </c>
      <c r="L116" s="18" t="s">
        <v>74</v>
      </c>
      <c r="M116" s="18" t="s">
        <v>72</v>
      </c>
      <c r="N116" s="18" t="s">
        <v>72</v>
      </c>
      <c r="O116" s="23" t="s">
        <v>73</v>
      </c>
      <c r="P116" s="91"/>
      <c r="Q116" s="58">
        <v>37896314</v>
      </c>
      <c r="R116" s="59">
        <v>806305</v>
      </c>
      <c r="S116" s="92">
        <v>64</v>
      </c>
      <c r="T116" s="92" t="s">
        <v>984</v>
      </c>
      <c r="U116" s="92">
        <v>108</v>
      </c>
      <c r="V116" s="93">
        <v>64359613</v>
      </c>
      <c r="W116" s="94" t="s">
        <v>714</v>
      </c>
      <c r="X116" s="94" t="s">
        <v>245</v>
      </c>
      <c r="Y116" s="95">
        <v>39556663</v>
      </c>
      <c r="Z116" s="95">
        <v>1</v>
      </c>
      <c r="AA116" s="96">
        <v>311001102317</v>
      </c>
      <c r="AB116" s="95">
        <v>7</v>
      </c>
      <c r="AC116" s="95" t="s">
        <v>500</v>
      </c>
      <c r="AD116" s="95" t="s">
        <v>715</v>
      </c>
      <c r="AE116" s="95">
        <v>7042253</v>
      </c>
      <c r="AF116" s="95">
        <v>7771235</v>
      </c>
      <c r="AG116" s="95" t="s">
        <v>246</v>
      </c>
      <c r="AH116" s="95"/>
      <c r="AI116" s="95"/>
      <c r="AJ116" s="95"/>
      <c r="AK116" s="95"/>
      <c r="AL116" s="95"/>
    </row>
    <row r="117" spans="1:38" s="92" customFormat="1" ht="45">
      <c r="A117" s="90">
        <v>109</v>
      </c>
      <c r="B117" s="17" t="s">
        <v>129</v>
      </c>
      <c r="C117" s="18" t="s">
        <v>66</v>
      </c>
      <c r="D117" s="18" t="s">
        <v>127</v>
      </c>
      <c r="E117" s="56">
        <v>41292</v>
      </c>
      <c r="F117" s="57">
        <v>88295988</v>
      </c>
      <c r="G117" s="22">
        <v>1</v>
      </c>
      <c r="H117" s="19">
        <f t="shared" si="2"/>
        <v>88295988</v>
      </c>
      <c r="I117" s="19">
        <f t="shared" si="3"/>
        <v>88295988</v>
      </c>
      <c r="J117" s="18" t="s">
        <v>71</v>
      </c>
      <c r="K117" s="22">
        <v>1</v>
      </c>
      <c r="L117" s="18" t="s">
        <v>74</v>
      </c>
      <c r="M117" s="18" t="s">
        <v>72</v>
      </c>
      <c r="N117" s="18" t="s">
        <v>72</v>
      </c>
      <c r="O117" s="23" t="s">
        <v>73</v>
      </c>
      <c r="P117" s="91"/>
      <c r="Q117" s="58">
        <v>88295988</v>
      </c>
      <c r="R117" s="59">
        <v>706368</v>
      </c>
      <c r="S117" s="92">
        <v>150</v>
      </c>
      <c r="T117" s="92" t="s">
        <v>985</v>
      </c>
      <c r="U117" s="92">
        <v>109</v>
      </c>
      <c r="V117" s="93">
        <v>94781596</v>
      </c>
      <c r="W117" s="94" t="s">
        <v>179</v>
      </c>
      <c r="X117" s="94" t="s">
        <v>179</v>
      </c>
      <c r="Y117" s="95">
        <v>900030603</v>
      </c>
      <c r="Z117" s="95">
        <v>4</v>
      </c>
      <c r="AA117" s="96">
        <v>311001079901</v>
      </c>
      <c r="AB117" s="95">
        <v>4</v>
      </c>
      <c r="AC117" s="95" t="s">
        <v>537</v>
      </c>
      <c r="AD117" s="95" t="s">
        <v>716</v>
      </c>
      <c r="AE117" s="95">
        <v>3627894</v>
      </c>
      <c r="AF117" s="95">
        <v>3628938</v>
      </c>
      <c r="AG117" s="95" t="s">
        <v>180</v>
      </c>
      <c r="AH117" s="95"/>
      <c r="AI117" s="95"/>
      <c r="AJ117" s="95"/>
      <c r="AK117" s="95"/>
      <c r="AL117" s="95"/>
    </row>
    <row r="118" spans="1:38" s="92" customFormat="1" ht="45">
      <c r="A118" s="90">
        <v>110</v>
      </c>
      <c r="B118" s="17" t="s">
        <v>129</v>
      </c>
      <c r="C118" s="18" t="s">
        <v>66</v>
      </c>
      <c r="D118" s="18" t="s">
        <v>127</v>
      </c>
      <c r="E118" s="56">
        <v>41292</v>
      </c>
      <c r="F118" s="57">
        <v>743883188</v>
      </c>
      <c r="G118" s="22">
        <v>1</v>
      </c>
      <c r="H118" s="19">
        <f t="shared" si="2"/>
        <v>743883188</v>
      </c>
      <c r="I118" s="19">
        <f t="shared" si="3"/>
        <v>743883188</v>
      </c>
      <c r="J118" s="18" t="s">
        <v>71</v>
      </c>
      <c r="K118" s="22">
        <v>1</v>
      </c>
      <c r="L118" s="18" t="s">
        <v>74</v>
      </c>
      <c r="M118" s="18" t="s">
        <v>72</v>
      </c>
      <c r="N118" s="18" t="s">
        <v>72</v>
      </c>
      <c r="O118" s="23" t="s">
        <v>73</v>
      </c>
      <c r="P118" s="91"/>
      <c r="Q118" s="58">
        <v>743883188</v>
      </c>
      <c r="R118" s="59">
        <v>1156895</v>
      </c>
      <c r="S118" s="92">
        <v>1262</v>
      </c>
      <c r="T118" s="92" t="s">
        <v>986</v>
      </c>
      <c r="U118" s="92">
        <v>110</v>
      </c>
      <c r="V118" s="93">
        <v>809168712</v>
      </c>
      <c r="W118" s="94" t="s">
        <v>717</v>
      </c>
      <c r="X118" s="94" t="s">
        <v>239</v>
      </c>
      <c r="Y118" s="95">
        <v>39635699</v>
      </c>
      <c r="Z118" s="95">
        <v>5</v>
      </c>
      <c r="AA118" s="96">
        <v>311102001007</v>
      </c>
      <c r="AB118" s="95">
        <v>7</v>
      </c>
      <c r="AC118" s="95" t="s">
        <v>500</v>
      </c>
      <c r="AD118" s="95" t="s">
        <v>718</v>
      </c>
      <c r="AE118" s="95">
        <v>7786248</v>
      </c>
      <c r="AF118" s="95">
        <v>7756519</v>
      </c>
      <c r="AG118" s="95" t="s">
        <v>240</v>
      </c>
      <c r="AH118" s="95"/>
      <c r="AI118" s="95"/>
      <c r="AJ118" s="95"/>
      <c r="AK118" s="95"/>
      <c r="AL118" s="95"/>
    </row>
    <row r="119" spans="1:38" s="92" customFormat="1" ht="45">
      <c r="A119" s="90">
        <v>111</v>
      </c>
      <c r="B119" s="17" t="s">
        <v>129</v>
      </c>
      <c r="C119" s="18" t="s">
        <v>66</v>
      </c>
      <c r="D119" s="18" t="s">
        <v>127</v>
      </c>
      <c r="E119" s="56">
        <v>41292</v>
      </c>
      <c r="F119" s="57">
        <v>381110623</v>
      </c>
      <c r="G119" s="22">
        <v>1</v>
      </c>
      <c r="H119" s="19">
        <f t="shared" si="2"/>
        <v>381110623</v>
      </c>
      <c r="I119" s="19">
        <f t="shared" si="3"/>
        <v>381110623</v>
      </c>
      <c r="J119" s="18" t="s">
        <v>71</v>
      </c>
      <c r="K119" s="22">
        <v>1</v>
      </c>
      <c r="L119" s="18" t="s">
        <v>74</v>
      </c>
      <c r="M119" s="18" t="s">
        <v>72</v>
      </c>
      <c r="N119" s="18" t="s">
        <v>72</v>
      </c>
      <c r="O119" s="23" t="s">
        <v>73</v>
      </c>
      <c r="P119" s="91"/>
      <c r="Q119" s="58">
        <v>381110623</v>
      </c>
      <c r="R119" s="59">
        <v>1332555</v>
      </c>
      <c r="S119" s="92">
        <v>646</v>
      </c>
      <c r="T119" s="92" t="s">
        <v>987</v>
      </c>
      <c r="U119" s="92">
        <v>111</v>
      </c>
      <c r="V119" s="93">
        <v>391085019</v>
      </c>
      <c r="W119" s="94" t="s">
        <v>150</v>
      </c>
      <c r="X119" s="94" t="s">
        <v>444</v>
      </c>
      <c r="Y119" s="95">
        <v>900027966</v>
      </c>
      <c r="Z119" s="95">
        <v>1</v>
      </c>
      <c r="AA119" s="96">
        <v>311001040494</v>
      </c>
      <c r="AB119" s="95">
        <v>7</v>
      </c>
      <c r="AC119" s="95" t="s">
        <v>500</v>
      </c>
      <c r="AD119" s="95" t="s">
        <v>719</v>
      </c>
      <c r="AE119" s="95">
        <v>2384528</v>
      </c>
      <c r="AF119" s="95">
        <v>2045615</v>
      </c>
      <c r="AG119" s="95" t="s">
        <v>198</v>
      </c>
      <c r="AH119" s="95"/>
      <c r="AI119" s="95"/>
      <c r="AJ119" s="95"/>
      <c r="AK119" s="95"/>
      <c r="AL119" s="95"/>
    </row>
    <row r="120" spans="1:38" s="92" customFormat="1" ht="63">
      <c r="A120" s="90">
        <v>112</v>
      </c>
      <c r="B120" s="17" t="s">
        <v>129</v>
      </c>
      <c r="C120" s="18" t="s">
        <v>66</v>
      </c>
      <c r="D120" s="18" t="s">
        <v>127</v>
      </c>
      <c r="E120" s="56">
        <v>41292</v>
      </c>
      <c r="F120" s="57">
        <v>17178763</v>
      </c>
      <c r="G120" s="22">
        <v>1</v>
      </c>
      <c r="H120" s="19">
        <f t="shared" si="2"/>
        <v>17178763</v>
      </c>
      <c r="I120" s="19">
        <f t="shared" si="3"/>
        <v>17178763</v>
      </c>
      <c r="J120" s="18" t="s">
        <v>71</v>
      </c>
      <c r="K120" s="22">
        <v>1</v>
      </c>
      <c r="L120" s="18" t="s">
        <v>74</v>
      </c>
      <c r="M120" s="18" t="s">
        <v>72</v>
      </c>
      <c r="N120" s="18" t="s">
        <v>72</v>
      </c>
      <c r="O120" s="23" t="s">
        <v>73</v>
      </c>
      <c r="P120" s="91"/>
      <c r="Q120" s="58">
        <v>17178763</v>
      </c>
      <c r="R120" s="59">
        <v>592371</v>
      </c>
      <c r="S120" s="92">
        <v>29</v>
      </c>
      <c r="T120" s="92" t="s">
        <v>988</v>
      </c>
      <c r="U120" s="92">
        <v>112</v>
      </c>
      <c r="V120" s="93">
        <v>18588919</v>
      </c>
      <c r="W120" s="94" t="s">
        <v>265</v>
      </c>
      <c r="X120" s="94" t="s">
        <v>720</v>
      </c>
      <c r="Y120" s="95">
        <v>860044301</v>
      </c>
      <c r="Z120" s="95">
        <v>1</v>
      </c>
      <c r="AA120" s="96">
        <v>311001004374</v>
      </c>
      <c r="AB120" s="95">
        <v>8</v>
      </c>
      <c r="AC120" s="95" t="s">
        <v>490</v>
      </c>
      <c r="AD120" s="95" t="s">
        <v>721</v>
      </c>
      <c r="AE120" s="95">
        <v>4514875</v>
      </c>
      <c r="AF120" s="95">
        <v>2647950</v>
      </c>
      <c r="AG120" s="95" t="s">
        <v>266</v>
      </c>
      <c r="AH120" s="95"/>
      <c r="AI120" s="95"/>
      <c r="AJ120" s="95"/>
      <c r="AK120" s="95"/>
      <c r="AL120" s="95"/>
    </row>
    <row r="121" spans="1:38" s="92" customFormat="1" ht="45">
      <c r="A121" s="90">
        <v>113</v>
      </c>
      <c r="B121" s="17" t="s">
        <v>129</v>
      </c>
      <c r="C121" s="18" t="s">
        <v>66</v>
      </c>
      <c r="D121" s="18" t="s">
        <v>127</v>
      </c>
      <c r="E121" s="56">
        <v>41292</v>
      </c>
      <c r="F121" s="57">
        <v>257015466</v>
      </c>
      <c r="G121" s="22">
        <v>1</v>
      </c>
      <c r="H121" s="19">
        <f t="shared" si="2"/>
        <v>257015466</v>
      </c>
      <c r="I121" s="19">
        <f t="shared" si="3"/>
        <v>257015466</v>
      </c>
      <c r="J121" s="18" t="s">
        <v>71</v>
      </c>
      <c r="K121" s="22">
        <v>1</v>
      </c>
      <c r="L121" s="18" t="s">
        <v>74</v>
      </c>
      <c r="M121" s="18" t="s">
        <v>72</v>
      </c>
      <c r="N121" s="18" t="s">
        <v>72</v>
      </c>
      <c r="O121" s="23" t="s">
        <v>73</v>
      </c>
      <c r="P121" s="91"/>
      <c r="Q121" s="58">
        <v>257015466</v>
      </c>
      <c r="R121" s="59">
        <v>1616449</v>
      </c>
      <c r="S121" s="92">
        <v>436</v>
      </c>
      <c r="T121" s="92" t="s">
        <v>989</v>
      </c>
      <c r="U121" s="92">
        <v>113</v>
      </c>
      <c r="V121" s="93">
        <v>285964716</v>
      </c>
      <c r="W121" s="94" t="s">
        <v>722</v>
      </c>
      <c r="X121" s="94" t="s">
        <v>261</v>
      </c>
      <c r="Y121" s="95">
        <v>19159504</v>
      </c>
      <c r="Z121" s="95">
        <v>3</v>
      </c>
      <c r="AA121" s="96">
        <v>311001028184</v>
      </c>
      <c r="AB121" s="95">
        <v>8</v>
      </c>
      <c r="AC121" s="95" t="s">
        <v>490</v>
      </c>
      <c r="AD121" s="95" t="s">
        <v>723</v>
      </c>
      <c r="AE121" s="95">
        <v>2730591</v>
      </c>
      <c r="AF121" s="95">
        <v>4509729</v>
      </c>
      <c r="AG121" s="95" t="s">
        <v>262</v>
      </c>
      <c r="AH121" s="95"/>
      <c r="AI121" s="95"/>
      <c r="AJ121" s="95"/>
      <c r="AK121" s="95"/>
      <c r="AL121" s="95"/>
    </row>
    <row r="122" spans="1:38" s="92" customFormat="1" ht="45">
      <c r="A122" s="90">
        <v>114</v>
      </c>
      <c r="B122" s="17" t="s">
        <v>129</v>
      </c>
      <c r="C122" s="18" t="s">
        <v>66</v>
      </c>
      <c r="D122" s="18" t="s">
        <v>127</v>
      </c>
      <c r="E122" s="56">
        <v>41292</v>
      </c>
      <c r="F122" s="57">
        <v>341701796</v>
      </c>
      <c r="G122" s="22">
        <v>1</v>
      </c>
      <c r="H122" s="19">
        <f t="shared" si="2"/>
        <v>341701796</v>
      </c>
      <c r="I122" s="19">
        <f t="shared" si="3"/>
        <v>341701796</v>
      </c>
      <c r="J122" s="18" t="s">
        <v>71</v>
      </c>
      <c r="K122" s="22">
        <v>1</v>
      </c>
      <c r="L122" s="18" t="s">
        <v>74</v>
      </c>
      <c r="M122" s="18" t="s">
        <v>72</v>
      </c>
      <c r="N122" s="18" t="s">
        <v>72</v>
      </c>
      <c r="O122" s="23" t="s">
        <v>73</v>
      </c>
      <c r="P122" s="91"/>
      <c r="Q122" s="58">
        <v>341701796</v>
      </c>
      <c r="R122" s="59">
        <v>1054635</v>
      </c>
      <c r="S122" s="92">
        <v>580</v>
      </c>
      <c r="T122" s="92" t="s">
        <v>990</v>
      </c>
      <c r="U122" s="92">
        <v>114</v>
      </c>
      <c r="V122" s="93">
        <v>366895172</v>
      </c>
      <c r="W122" s="94" t="s">
        <v>724</v>
      </c>
      <c r="X122" s="94" t="s">
        <v>248</v>
      </c>
      <c r="Y122" s="95">
        <v>900029902</v>
      </c>
      <c r="Z122" s="95">
        <v>1</v>
      </c>
      <c r="AA122" s="96">
        <v>311102001066</v>
      </c>
      <c r="AB122" s="95">
        <v>7</v>
      </c>
      <c r="AC122" s="95" t="s">
        <v>500</v>
      </c>
      <c r="AD122" s="95" t="s">
        <v>725</v>
      </c>
      <c r="AE122" s="95">
        <v>7751239</v>
      </c>
      <c r="AF122" s="95">
        <v>4724890</v>
      </c>
      <c r="AG122" s="95" t="s">
        <v>249</v>
      </c>
      <c r="AH122" s="95"/>
      <c r="AI122" s="95"/>
      <c r="AJ122" s="95"/>
      <c r="AK122" s="95"/>
      <c r="AL122" s="95"/>
    </row>
    <row r="123" spans="1:38" s="92" customFormat="1" ht="45">
      <c r="A123" s="90">
        <v>115</v>
      </c>
      <c r="B123" s="17" t="s">
        <v>129</v>
      </c>
      <c r="C123" s="18" t="s">
        <v>66</v>
      </c>
      <c r="D123" s="18" t="s">
        <v>127</v>
      </c>
      <c r="E123" s="56">
        <v>41292</v>
      </c>
      <c r="F123" s="57">
        <v>217135865</v>
      </c>
      <c r="G123" s="22">
        <v>1</v>
      </c>
      <c r="H123" s="19">
        <f t="shared" si="2"/>
        <v>217135865</v>
      </c>
      <c r="I123" s="19">
        <f t="shared" si="3"/>
        <v>217135865</v>
      </c>
      <c r="J123" s="18" t="s">
        <v>71</v>
      </c>
      <c r="K123" s="22">
        <v>1</v>
      </c>
      <c r="L123" s="18" t="s">
        <v>74</v>
      </c>
      <c r="M123" s="18" t="s">
        <v>72</v>
      </c>
      <c r="N123" s="18" t="s">
        <v>72</v>
      </c>
      <c r="O123" s="23" t="s">
        <v>73</v>
      </c>
      <c r="P123" s="91"/>
      <c r="Q123" s="58">
        <v>217135865</v>
      </c>
      <c r="R123" s="59">
        <v>1383031</v>
      </c>
      <c r="S123" s="92">
        <v>368</v>
      </c>
      <c r="T123" s="92" t="s">
        <v>991</v>
      </c>
      <c r="U123" s="92">
        <v>115</v>
      </c>
      <c r="V123" s="93">
        <v>219599823</v>
      </c>
      <c r="W123" s="94" t="s">
        <v>456</v>
      </c>
      <c r="X123" s="94" t="s">
        <v>726</v>
      </c>
      <c r="Y123" s="95">
        <v>39521693</v>
      </c>
      <c r="Z123" s="95">
        <v>1</v>
      </c>
      <c r="AA123" s="96">
        <v>311001094993</v>
      </c>
      <c r="AB123" s="95">
        <v>10</v>
      </c>
      <c r="AC123" s="95" t="s">
        <v>539</v>
      </c>
      <c r="AD123" s="95" t="s">
        <v>727</v>
      </c>
      <c r="AE123" s="95">
        <v>4332930</v>
      </c>
      <c r="AF123" s="95">
        <v>4318478</v>
      </c>
      <c r="AG123" s="95" t="s">
        <v>299</v>
      </c>
      <c r="AH123" s="95"/>
      <c r="AI123" s="95"/>
      <c r="AJ123" s="95"/>
      <c r="AK123" s="95"/>
      <c r="AL123" s="95"/>
    </row>
    <row r="124" spans="1:38" s="92" customFormat="1" ht="45">
      <c r="A124" s="90">
        <v>116</v>
      </c>
      <c r="B124" s="17" t="s">
        <v>129</v>
      </c>
      <c r="C124" s="18" t="s">
        <v>66</v>
      </c>
      <c r="D124" s="18" t="s">
        <v>127</v>
      </c>
      <c r="E124" s="56">
        <v>41292</v>
      </c>
      <c r="F124" s="57">
        <v>241752282</v>
      </c>
      <c r="G124" s="22">
        <v>1</v>
      </c>
      <c r="H124" s="19">
        <f t="shared" si="2"/>
        <v>241752282</v>
      </c>
      <c r="I124" s="19">
        <f t="shared" si="3"/>
        <v>241752282</v>
      </c>
      <c r="J124" s="18" t="s">
        <v>71</v>
      </c>
      <c r="K124" s="22">
        <v>1</v>
      </c>
      <c r="L124" s="18" t="s">
        <v>74</v>
      </c>
      <c r="M124" s="18" t="s">
        <v>72</v>
      </c>
      <c r="N124" s="18" t="s">
        <v>72</v>
      </c>
      <c r="O124" s="23" t="s">
        <v>73</v>
      </c>
      <c r="P124" s="91"/>
      <c r="Q124" s="58">
        <v>241752282</v>
      </c>
      <c r="R124" s="59">
        <v>1633461</v>
      </c>
      <c r="S124" s="92">
        <v>410</v>
      </c>
      <c r="T124" s="92" t="s">
        <v>992</v>
      </c>
      <c r="U124" s="92">
        <v>116</v>
      </c>
      <c r="V124" s="93">
        <v>257205126</v>
      </c>
      <c r="W124" s="94" t="s">
        <v>729</v>
      </c>
      <c r="X124" s="94" t="s">
        <v>728</v>
      </c>
      <c r="Y124" s="95">
        <v>41627336</v>
      </c>
      <c r="Z124" s="95">
        <v>0</v>
      </c>
      <c r="AA124" s="96">
        <v>311001000706</v>
      </c>
      <c r="AB124" s="95">
        <v>6</v>
      </c>
      <c r="AC124" s="95" t="s">
        <v>529</v>
      </c>
      <c r="AD124" s="95" t="s">
        <v>730</v>
      </c>
      <c r="AE124" s="95">
        <v>7109479</v>
      </c>
      <c r="AF124" s="95">
        <v>2300868</v>
      </c>
      <c r="AG124" s="95" t="s">
        <v>194</v>
      </c>
      <c r="AH124" s="95"/>
      <c r="AI124" s="95"/>
      <c r="AJ124" s="95"/>
      <c r="AK124" s="95"/>
      <c r="AL124" s="95"/>
    </row>
    <row r="125" spans="1:38" s="92" customFormat="1" ht="45">
      <c r="A125" s="90">
        <v>117</v>
      </c>
      <c r="B125" s="17" t="s">
        <v>129</v>
      </c>
      <c r="C125" s="18" t="s">
        <v>66</v>
      </c>
      <c r="D125" s="18" t="s">
        <v>127</v>
      </c>
      <c r="E125" s="56">
        <v>41292</v>
      </c>
      <c r="F125" s="57">
        <v>203994913</v>
      </c>
      <c r="G125" s="22">
        <v>1</v>
      </c>
      <c r="H125" s="19">
        <f t="shared" si="2"/>
        <v>203994913</v>
      </c>
      <c r="I125" s="19">
        <f t="shared" si="3"/>
        <v>203994913</v>
      </c>
      <c r="J125" s="18" t="s">
        <v>71</v>
      </c>
      <c r="K125" s="22">
        <v>1</v>
      </c>
      <c r="L125" s="18" t="s">
        <v>74</v>
      </c>
      <c r="M125" s="18" t="s">
        <v>72</v>
      </c>
      <c r="N125" s="18" t="s">
        <v>72</v>
      </c>
      <c r="O125" s="23" t="s">
        <v>73</v>
      </c>
      <c r="P125" s="91"/>
      <c r="Q125" s="58">
        <v>203994913</v>
      </c>
      <c r="R125" s="59">
        <v>971404</v>
      </c>
      <c r="S125" s="92">
        <v>346</v>
      </c>
      <c r="T125" s="92" t="s">
        <v>993</v>
      </c>
      <c r="U125" s="92">
        <v>117</v>
      </c>
      <c r="V125" s="93">
        <v>215327102</v>
      </c>
      <c r="W125" s="94" t="s">
        <v>473</v>
      </c>
      <c r="X125" s="94" t="s">
        <v>731</v>
      </c>
      <c r="Y125" s="95">
        <v>900123131</v>
      </c>
      <c r="Z125" s="95">
        <v>1</v>
      </c>
      <c r="AA125" s="96">
        <v>311001034788</v>
      </c>
      <c r="AB125" s="95">
        <v>19</v>
      </c>
      <c r="AC125" s="95" t="s">
        <v>494</v>
      </c>
      <c r="AD125" s="95" t="s">
        <v>732</v>
      </c>
      <c r="AE125" s="95">
        <v>7772379</v>
      </c>
      <c r="AF125" s="95">
        <v>0</v>
      </c>
      <c r="AG125" s="95" t="s">
        <v>733</v>
      </c>
      <c r="AH125" s="95"/>
      <c r="AI125" s="95"/>
      <c r="AJ125" s="95"/>
      <c r="AK125" s="95"/>
      <c r="AL125" s="95"/>
    </row>
    <row r="126" spans="1:38" s="92" customFormat="1" ht="45">
      <c r="A126" s="90">
        <v>118</v>
      </c>
      <c r="B126" s="17" t="s">
        <v>129</v>
      </c>
      <c r="C126" s="18" t="s">
        <v>66</v>
      </c>
      <c r="D126" s="18" t="s">
        <v>127</v>
      </c>
      <c r="E126" s="56">
        <v>41292</v>
      </c>
      <c r="F126" s="57">
        <v>480726554</v>
      </c>
      <c r="G126" s="22">
        <v>1</v>
      </c>
      <c r="H126" s="19">
        <f t="shared" si="2"/>
        <v>480726554</v>
      </c>
      <c r="I126" s="19">
        <f t="shared" si="3"/>
        <v>480726554</v>
      </c>
      <c r="J126" s="18" t="s">
        <v>71</v>
      </c>
      <c r="K126" s="22">
        <v>1</v>
      </c>
      <c r="L126" s="18" t="s">
        <v>74</v>
      </c>
      <c r="M126" s="18" t="s">
        <v>72</v>
      </c>
      <c r="N126" s="18" t="s">
        <v>72</v>
      </c>
      <c r="O126" s="23" t="s">
        <v>73</v>
      </c>
      <c r="P126" s="91"/>
      <c r="Q126" s="58">
        <v>480726554</v>
      </c>
      <c r="R126" s="59">
        <v>1139162</v>
      </c>
      <c r="S126" s="92">
        <v>815</v>
      </c>
      <c r="T126" s="92" t="s">
        <v>994</v>
      </c>
      <c r="U126" s="92">
        <v>118</v>
      </c>
      <c r="V126" s="93">
        <v>521398966</v>
      </c>
      <c r="W126" s="94" t="s">
        <v>156</v>
      </c>
      <c r="X126" s="94" t="s">
        <v>734</v>
      </c>
      <c r="Y126" s="95">
        <v>830034572</v>
      </c>
      <c r="Z126" s="95">
        <v>9</v>
      </c>
      <c r="AA126" s="96">
        <v>311001087148</v>
      </c>
      <c r="AB126" s="95">
        <v>10</v>
      </c>
      <c r="AC126" s="95" t="s">
        <v>539</v>
      </c>
      <c r="AD126" s="95" t="s">
        <v>735</v>
      </c>
      <c r="AE126" s="95">
        <v>4337199</v>
      </c>
      <c r="AF126" s="95">
        <v>4336309</v>
      </c>
      <c r="AG126" s="95" t="s">
        <v>302</v>
      </c>
      <c r="AH126" s="95"/>
      <c r="AI126" s="95"/>
      <c r="AJ126" s="95"/>
      <c r="AK126" s="95"/>
      <c r="AL126" s="95"/>
    </row>
    <row r="127" spans="1:38" s="92" customFormat="1" ht="45">
      <c r="A127" s="90">
        <v>119</v>
      </c>
      <c r="B127" s="17" t="s">
        <v>129</v>
      </c>
      <c r="C127" s="18" t="s">
        <v>66</v>
      </c>
      <c r="D127" s="18" t="s">
        <v>127</v>
      </c>
      <c r="E127" s="56">
        <v>41292</v>
      </c>
      <c r="F127" s="57">
        <v>27839693</v>
      </c>
      <c r="G127" s="22">
        <v>1</v>
      </c>
      <c r="H127" s="19">
        <f t="shared" si="2"/>
        <v>27839693</v>
      </c>
      <c r="I127" s="19">
        <f t="shared" si="3"/>
        <v>27839693</v>
      </c>
      <c r="J127" s="18" t="s">
        <v>71</v>
      </c>
      <c r="K127" s="22">
        <v>1</v>
      </c>
      <c r="L127" s="18" t="s">
        <v>74</v>
      </c>
      <c r="M127" s="18" t="s">
        <v>72</v>
      </c>
      <c r="N127" s="18" t="s">
        <v>72</v>
      </c>
      <c r="O127" s="23" t="s">
        <v>73</v>
      </c>
      <c r="P127" s="91"/>
      <c r="Q127" s="58">
        <v>27839693</v>
      </c>
      <c r="R127" s="59">
        <v>773325</v>
      </c>
      <c r="S127" s="92">
        <v>47</v>
      </c>
      <c r="T127" s="92" t="s">
        <v>995</v>
      </c>
      <c r="U127" s="92">
        <v>119</v>
      </c>
      <c r="V127" s="93">
        <v>52869010</v>
      </c>
      <c r="W127" s="94" t="s">
        <v>737</v>
      </c>
      <c r="X127" s="94" t="s">
        <v>736</v>
      </c>
      <c r="Y127" s="95">
        <v>17189306</v>
      </c>
      <c r="Z127" s="95">
        <v>2</v>
      </c>
      <c r="AA127" s="96">
        <v>311001039879</v>
      </c>
      <c r="AB127" s="95">
        <v>8</v>
      </c>
      <c r="AC127" s="95" t="s">
        <v>490</v>
      </c>
      <c r="AD127" s="95" t="s">
        <v>738</v>
      </c>
      <c r="AE127" s="95">
        <v>4523303</v>
      </c>
      <c r="AF127" s="95">
        <v>4002863</v>
      </c>
      <c r="AG127" s="95" t="s">
        <v>280</v>
      </c>
      <c r="AH127" s="95"/>
      <c r="AI127" s="95"/>
      <c r="AJ127" s="95"/>
      <c r="AK127" s="95"/>
      <c r="AL127" s="95"/>
    </row>
    <row r="128" spans="1:38" s="92" customFormat="1" ht="45">
      <c r="A128" s="90">
        <v>120</v>
      </c>
      <c r="B128" s="17" t="s">
        <v>129</v>
      </c>
      <c r="C128" s="18" t="s">
        <v>66</v>
      </c>
      <c r="D128" s="18" t="s">
        <v>127</v>
      </c>
      <c r="E128" s="56">
        <v>41292</v>
      </c>
      <c r="F128" s="57">
        <v>1021959398</v>
      </c>
      <c r="G128" s="22">
        <v>1</v>
      </c>
      <c r="H128" s="19">
        <f t="shared" si="2"/>
        <v>1021959398</v>
      </c>
      <c r="I128" s="19">
        <f t="shared" si="3"/>
        <v>1021959398</v>
      </c>
      <c r="J128" s="18" t="s">
        <v>71</v>
      </c>
      <c r="K128" s="22">
        <v>1</v>
      </c>
      <c r="L128" s="18" t="s">
        <v>74</v>
      </c>
      <c r="M128" s="18" t="s">
        <v>72</v>
      </c>
      <c r="N128" s="18" t="s">
        <v>72</v>
      </c>
      <c r="O128" s="23" t="s">
        <v>73</v>
      </c>
      <c r="P128" s="91"/>
      <c r="Q128" s="58">
        <v>1021959398</v>
      </c>
      <c r="R128" s="59">
        <v>914096</v>
      </c>
      <c r="S128" s="92">
        <v>1734</v>
      </c>
      <c r="T128" s="92" t="s">
        <v>996</v>
      </c>
      <c r="U128" s="92">
        <v>120</v>
      </c>
      <c r="V128" s="93">
        <v>1292082918</v>
      </c>
      <c r="W128" s="94" t="s">
        <v>739</v>
      </c>
      <c r="X128" s="94" t="s">
        <v>287</v>
      </c>
      <c r="Y128" s="95">
        <v>13705957</v>
      </c>
      <c r="Z128" s="95">
        <v>7</v>
      </c>
      <c r="AA128" s="96">
        <v>311001041873</v>
      </c>
      <c r="AB128" s="95">
        <v>8</v>
      </c>
      <c r="AC128" s="95" t="s">
        <v>490</v>
      </c>
      <c r="AD128" s="95" t="s">
        <v>740</v>
      </c>
      <c r="AE128" s="95">
        <v>4516270</v>
      </c>
      <c r="AF128" s="95">
        <v>4001958</v>
      </c>
      <c r="AG128" s="95" t="s">
        <v>288</v>
      </c>
      <c r="AH128" s="95"/>
      <c r="AI128" s="95"/>
      <c r="AJ128" s="95"/>
      <c r="AK128" s="95"/>
      <c r="AL128" s="95"/>
    </row>
    <row r="129" spans="1:38" s="92" customFormat="1" ht="45">
      <c r="A129" s="90">
        <v>121</v>
      </c>
      <c r="B129" s="17" t="s">
        <v>129</v>
      </c>
      <c r="C129" s="18" t="s">
        <v>66</v>
      </c>
      <c r="D129" s="18" t="s">
        <v>127</v>
      </c>
      <c r="E129" s="56">
        <v>41292</v>
      </c>
      <c r="F129" s="57">
        <v>140551157</v>
      </c>
      <c r="G129" s="22">
        <v>1</v>
      </c>
      <c r="H129" s="19">
        <f t="shared" si="2"/>
        <v>140551157</v>
      </c>
      <c r="I129" s="19">
        <f t="shared" si="3"/>
        <v>140551157</v>
      </c>
      <c r="J129" s="18" t="s">
        <v>71</v>
      </c>
      <c r="K129" s="22">
        <v>1</v>
      </c>
      <c r="L129" s="18" t="s">
        <v>74</v>
      </c>
      <c r="M129" s="18" t="s">
        <v>72</v>
      </c>
      <c r="N129" s="18" t="s">
        <v>72</v>
      </c>
      <c r="O129" s="23" t="s">
        <v>73</v>
      </c>
      <c r="P129" s="91"/>
      <c r="Q129" s="58">
        <v>140551157</v>
      </c>
      <c r="R129" s="59">
        <v>872989</v>
      </c>
      <c r="S129" s="92">
        <v>238</v>
      </c>
      <c r="T129" s="92" t="s">
        <v>997</v>
      </c>
      <c r="U129" s="92">
        <v>121</v>
      </c>
      <c r="V129" s="93">
        <v>127749633</v>
      </c>
      <c r="W129" s="94" t="s">
        <v>741</v>
      </c>
      <c r="X129" s="94" t="s">
        <v>387</v>
      </c>
      <c r="Y129" s="95">
        <v>900010591</v>
      </c>
      <c r="Z129" s="95">
        <v>9</v>
      </c>
      <c r="AA129" s="96">
        <v>311001042977</v>
      </c>
      <c r="AB129" s="95">
        <v>18</v>
      </c>
      <c r="AC129" s="95" t="s">
        <v>547</v>
      </c>
      <c r="AD129" s="95" t="s">
        <v>742</v>
      </c>
      <c r="AE129" s="95">
        <v>7711930</v>
      </c>
      <c r="AF129" s="95">
        <v>0</v>
      </c>
      <c r="AG129" s="95" t="s">
        <v>743</v>
      </c>
      <c r="AH129" s="95"/>
      <c r="AI129" s="95"/>
      <c r="AJ129" s="95"/>
      <c r="AK129" s="95"/>
      <c r="AL129" s="95"/>
    </row>
    <row r="130" spans="1:38" s="92" customFormat="1" ht="45">
      <c r="A130" s="90">
        <v>122</v>
      </c>
      <c r="B130" s="17" t="s">
        <v>129</v>
      </c>
      <c r="C130" s="18" t="s">
        <v>66</v>
      </c>
      <c r="D130" s="18" t="s">
        <v>127</v>
      </c>
      <c r="E130" s="56">
        <v>41292</v>
      </c>
      <c r="F130" s="57">
        <v>160624048</v>
      </c>
      <c r="G130" s="22">
        <v>1</v>
      </c>
      <c r="H130" s="19">
        <f t="shared" si="2"/>
        <v>160624048</v>
      </c>
      <c r="I130" s="19">
        <f t="shared" si="3"/>
        <v>160624048</v>
      </c>
      <c r="J130" s="18" t="s">
        <v>71</v>
      </c>
      <c r="K130" s="22">
        <v>1</v>
      </c>
      <c r="L130" s="18" t="s">
        <v>74</v>
      </c>
      <c r="M130" s="18" t="s">
        <v>72</v>
      </c>
      <c r="N130" s="18" t="s">
        <v>72</v>
      </c>
      <c r="O130" s="23" t="s">
        <v>73</v>
      </c>
      <c r="P130" s="91"/>
      <c r="Q130" s="58">
        <v>160624048</v>
      </c>
      <c r="R130" s="59">
        <v>740203</v>
      </c>
      <c r="S130" s="92">
        <v>272</v>
      </c>
      <c r="T130" s="92" t="s">
        <v>998</v>
      </c>
      <c r="U130" s="92">
        <v>122</v>
      </c>
      <c r="V130" s="93">
        <v>165630031</v>
      </c>
      <c r="W130" s="94" t="s">
        <v>153</v>
      </c>
      <c r="X130" s="94" t="s">
        <v>213</v>
      </c>
      <c r="Y130" s="95">
        <v>20837180</v>
      </c>
      <c r="Z130" s="95">
        <v>3</v>
      </c>
      <c r="AA130" s="96">
        <v>311001097640</v>
      </c>
      <c r="AB130" s="95">
        <v>7</v>
      </c>
      <c r="AC130" s="95" t="s">
        <v>500</v>
      </c>
      <c r="AD130" s="95" t="s">
        <v>744</v>
      </c>
      <c r="AE130" s="95">
        <v>7851205</v>
      </c>
      <c r="AF130" s="95">
        <v>3115089428</v>
      </c>
      <c r="AG130" s="95" t="s">
        <v>214</v>
      </c>
      <c r="AH130" s="95"/>
      <c r="AI130" s="95"/>
      <c r="AJ130" s="95"/>
      <c r="AK130" s="95"/>
      <c r="AL130" s="95"/>
    </row>
    <row r="131" spans="1:38" s="92" customFormat="1" ht="45">
      <c r="A131" s="90">
        <v>123</v>
      </c>
      <c r="B131" s="17" t="s">
        <v>129</v>
      </c>
      <c r="C131" s="18" t="s">
        <v>66</v>
      </c>
      <c r="D131" s="18" t="s">
        <v>127</v>
      </c>
      <c r="E131" s="56">
        <v>41292</v>
      </c>
      <c r="F131" s="57">
        <v>708417986</v>
      </c>
      <c r="G131" s="22">
        <v>1</v>
      </c>
      <c r="H131" s="19">
        <f t="shared" si="2"/>
        <v>708417986</v>
      </c>
      <c r="I131" s="19">
        <f t="shared" si="3"/>
        <v>708417986</v>
      </c>
      <c r="J131" s="18" t="s">
        <v>71</v>
      </c>
      <c r="K131" s="22">
        <v>1</v>
      </c>
      <c r="L131" s="18" t="s">
        <v>74</v>
      </c>
      <c r="M131" s="18" t="s">
        <v>72</v>
      </c>
      <c r="N131" s="18" t="s">
        <v>72</v>
      </c>
      <c r="O131" s="23" t="s">
        <v>73</v>
      </c>
      <c r="P131" s="91"/>
      <c r="Q131" s="58">
        <v>708417986</v>
      </c>
      <c r="R131" s="59">
        <v>1485153</v>
      </c>
      <c r="S131" s="92">
        <v>1202</v>
      </c>
      <c r="T131" s="92" t="s">
        <v>999</v>
      </c>
      <c r="U131" s="92">
        <v>123</v>
      </c>
      <c r="V131" s="93">
        <v>769508406</v>
      </c>
      <c r="W131" s="94" t="s">
        <v>745</v>
      </c>
      <c r="X131" s="94" t="s">
        <v>364</v>
      </c>
      <c r="Y131" s="95">
        <v>900030267</v>
      </c>
      <c r="Z131" s="95">
        <v>2</v>
      </c>
      <c r="AA131" s="96">
        <v>311001091315</v>
      </c>
      <c r="AB131" s="95">
        <v>11</v>
      </c>
      <c r="AC131" s="95" t="s">
        <v>486</v>
      </c>
      <c r="AD131" s="95" t="s">
        <v>746</v>
      </c>
      <c r="AE131" s="95">
        <v>5384990</v>
      </c>
      <c r="AF131" s="95">
        <v>7016909</v>
      </c>
      <c r="AG131" s="95" t="s">
        <v>365</v>
      </c>
      <c r="AH131" s="95"/>
      <c r="AI131" s="95"/>
      <c r="AJ131" s="95"/>
      <c r="AK131" s="95"/>
      <c r="AL131" s="95"/>
    </row>
    <row r="132" spans="1:38" s="92" customFormat="1" ht="45">
      <c r="A132" s="90">
        <v>124</v>
      </c>
      <c r="B132" s="17" t="s">
        <v>129</v>
      </c>
      <c r="C132" s="18" t="s">
        <v>66</v>
      </c>
      <c r="D132" s="18" t="s">
        <v>127</v>
      </c>
      <c r="E132" s="56">
        <v>41292</v>
      </c>
      <c r="F132" s="57">
        <v>118306100</v>
      </c>
      <c r="G132" s="22">
        <v>1</v>
      </c>
      <c r="H132" s="19">
        <f t="shared" si="2"/>
        <v>118306100</v>
      </c>
      <c r="I132" s="19">
        <f t="shared" si="3"/>
        <v>118306100</v>
      </c>
      <c r="J132" s="18" t="s">
        <v>71</v>
      </c>
      <c r="K132" s="22">
        <v>1</v>
      </c>
      <c r="L132" s="18" t="s">
        <v>74</v>
      </c>
      <c r="M132" s="18" t="s">
        <v>72</v>
      </c>
      <c r="N132" s="18" t="s">
        <v>72</v>
      </c>
      <c r="O132" s="23" t="s">
        <v>73</v>
      </c>
      <c r="P132" s="91"/>
      <c r="Q132" s="58">
        <v>118306100</v>
      </c>
      <c r="R132" s="59">
        <v>896258</v>
      </c>
      <c r="S132" s="92">
        <v>201</v>
      </c>
      <c r="T132" s="92" t="s">
        <v>1000</v>
      </c>
      <c r="U132" s="92">
        <v>124</v>
      </c>
      <c r="V132" s="93">
        <v>132351177</v>
      </c>
      <c r="W132" s="94" t="s">
        <v>441</v>
      </c>
      <c r="X132" s="94" t="s">
        <v>747</v>
      </c>
      <c r="Y132" s="95">
        <v>900279799</v>
      </c>
      <c r="Z132" s="95">
        <v>9</v>
      </c>
      <c r="AA132" s="96">
        <v>311001026891</v>
      </c>
      <c r="AB132" s="95">
        <v>5</v>
      </c>
      <c r="AC132" s="95" t="s">
        <v>497</v>
      </c>
      <c r="AD132" s="95" t="s">
        <v>748</v>
      </c>
      <c r="AE132" s="95">
        <v>7632012</v>
      </c>
      <c r="AF132" s="95">
        <v>7617117</v>
      </c>
      <c r="AG132" s="95" t="s">
        <v>190</v>
      </c>
      <c r="AH132" s="95"/>
      <c r="AI132" s="95"/>
      <c r="AJ132" s="95"/>
      <c r="AK132" s="95"/>
      <c r="AL132" s="95"/>
    </row>
    <row r="133" spans="1:38" s="92" customFormat="1" ht="45">
      <c r="A133" s="90">
        <v>125</v>
      </c>
      <c r="B133" s="17" t="s">
        <v>129</v>
      </c>
      <c r="C133" s="18" t="s">
        <v>66</v>
      </c>
      <c r="D133" s="18" t="s">
        <v>127</v>
      </c>
      <c r="E133" s="56">
        <v>41292</v>
      </c>
      <c r="F133" s="57">
        <v>231510508</v>
      </c>
      <c r="G133" s="22">
        <v>1</v>
      </c>
      <c r="H133" s="19">
        <f t="shared" si="2"/>
        <v>231510508</v>
      </c>
      <c r="I133" s="19">
        <f t="shared" si="3"/>
        <v>231510508</v>
      </c>
      <c r="J133" s="18" t="s">
        <v>71</v>
      </c>
      <c r="K133" s="22">
        <v>1</v>
      </c>
      <c r="L133" s="18" t="s">
        <v>74</v>
      </c>
      <c r="M133" s="18" t="s">
        <v>72</v>
      </c>
      <c r="N133" s="18" t="s">
        <v>72</v>
      </c>
      <c r="O133" s="23" t="s">
        <v>73</v>
      </c>
      <c r="P133" s="91"/>
      <c r="Q133" s="58">
        <v>231510508</v>
      </c>
      <c r="R133" s="59">
        <v>1024383</v>
      </c>
      <c r="S133" s="92">
        <v>393</v>
      </c>
      <c r="T133" s="92" t="s">
        <v>1001</v>
      </c>
      <c r="U133" s="92">
        <v>125</v>
      </c>
      <c r="V133" s="93">
        <v>236329305</v>
      </c>
      <c r="W133" s="94" t="s">
        <v>390</v>
      </c>
      <c r="X133" s="94" t="s">
        <v>391</v>
      </c>
      <c r="Y133" s="95">
        <v>39634800</v>
      </c>
      <c r="Z133" s="95">
        <v>9</v>
      </c>
      <c r="AA133" s="96">
        <v>311001091081</v>
      </c>
      <c r="AB133" s="95">
        <v>19</v>
      </c>
      <c r="AC133" s="95" t="s">
        <v>494</v>
      </c>
      <c r="AD133" s="95" t="s">
        <v>749</v>
      </c>
      <c r="AE133" s="95">
        <v>7151827</v>
      </c>
      <c r="AF133" s="95">
        <v>7188983</v>
      </c>
      <c r="AG133" s="95" t="s">
        <v>392</v>
      </c>
      <c r="AH133" s="95"/>
      <c r="AI133" s="95"/>
      <c r="AJ133" s="95"/>
      <c r="AK133" s="95"/>
      <c r="AL133" s="95"/>
    </row>
    <row r="134" spans="1:38" s="92" customFormat="1" ht="45">
      <c r="A134" s="90">
        <v>126</v>
      </c>
      <c r="B134" s="17" t="s">
        <v>129</v>
      </c>
      <c r="C134" s="18" t="s">
        <v>66</v>
      </c>
      <c r="D134" s="18" t="s">
        <v>127</v>
      </c>
      <c r="E134" s="56">
        <v>41292</v>
      </c>
      <c r="F134" s="57">
        <v>412725194</v>
      </c>
      <c r="G134" s="22">
        <v>1</v>
      </c>
      <c r="H134" s="19">
        <f t="shared" si="2"/>
        <v>412725194</v>
      </c>
      <c r="I134" s="19">
        <f t="shared" si="3"/>
        <v>412725194</v>
      </c>
      <c r="J134" s="18" t="s">
        <v>71</v>
      </c>
      <c r="K134" s="22">
        <v>1</v>
      </c>
      <c r="L134" s="18" t="s">
        <v>74</v>
      </c>
      <c r="M134" s="18" t="s">
        <v>72</v>
      </c>
      <c r="N134" s="18" t="s">
        <v>72</v>
      </c>
      <c r="O134" s="23" t="s">
        <v>73</v>
      </c>
      <c r="P134" s="91"/>
      <c r="Q134" s="58">
        <v>412725194</v>
      </c>
      <c r="R134" s="59">
        <v>1575287</v>
      </c>
      <c r="S134" s="92">
        <v>700</v>
      </c>
      <c r="T134" s="92" t="s">
        <v>1002</v>
      </c>
      <c r="U134" s="92">
        <v>126</v>
      </c>
      <c r="V134" s="93">
        <v>429027827</v>
      </c>
      <c r="W134" s="94" t="s">
        <v>750</v>
      </c>
      <c r="X134" s="94" t="s">
        <v>199</v>
      </c>
      <c r="Y134" s="95">
        <v>41677390</v>
      </c>
      <c r="Z134" s="95">
        <v>2</v>
      </c>
      <c r="AA134" s="96">
        <v>311001035300</v>
      </c>
      <c r="AB134" s="95">
        <v>7</v>
      </c>
      <c r="AC134" s="95" t="s">
        <v>500</v>
      </c>
      <c r="AD134" s="95" t="s">
        <v>751</v>
      </c>
      <c r="AE134" s="95">
        <v>2047787</v>
      </c>
      <c r="AF134" s="95">
        <v>2705594</v>
      </c>
      <c r="AG134" s="95" t="s">
        <v>200</v>
      </c>
      <c r="AH134" s="95"/>
      <c r="AI134" s="95"/>
      <c r="AJ134" s="95"/>
      <c r="AK134" s="95"/>
      <c r="AL134" s="95"/>
    </row>
    <row r="135" spans="1:38" s="92" customFormat="1" ht="45">
      <c r="A135" s="90">
        <v>127</v>
      </c>
      <c r="B135" s="17" t="s">
        <v>129</v>
      </c>
      <c r="C135" s="18" t="s">
        <v>66</v>
      </c>
      <c r="D135" s="18" t="s">
        <v>127</v>
      </c>
      <c r="E135" s="56">
        <v>41292</v>
      </c>
      <c r="F135" s="57">
        <v>309717460</v>
      </c>
      <c r="G135" s="22">
        <v>1</v>
      </c>
      <c r="H135" s="19">
        <f t="shared" si="2"/>
        <v>309717460</v>
      </c>
      <c r="I135" s="19">
        <f t="shared" si="3"/>
        <v>309717460</v>
      </c>
      <c r="J135" s="18" t="s">
        <v>71</v>
      </c>
      <c r="K135" s="22">
        <v>1</v>
      </c>
      <c r="L135" s="18" t="s">
        <v>74</v>
      </c>
      <c r="M135" s="18" t="s">
        <v>72</v>
      </c>
      <c r="N135" s="18" t="s">
        <v>72</v>
      </c>
      <c r="O135" s="23" t="s">
        <v>73</v>
      </c>
      <c r="P135" s="91"/>
      <c r="Q135" s="58">
        <v>309717460</v>
      </c>
      <c r="R135" s="59">
        <v>1259014</v>
      </c>
      <c r="S135" s="92">
        <v>525</v>
      </c>
      <c r="T135" s="92" t="s">
        <v>1003</v>
      </c>
      <c r="U135" s="92">
        <v>127</v>
      </c>
      <c r="V135" s="93">
        <v>311819363</v>
      </c>
      <c r="W135" s="94" t="s">
        <v>331</v>
      </c>
      <c r="X135" s="94" t="s">
        <v>752</v>
      </c>
      <c r="Y135" s="95">
        <v>830139474</v>
      </c>
      <c r="Z135" s="95">
        <v>7</v>
      </c>
      <c r="AA135" s="96">
        <v>311001089965</v>
      </c>
      <c r="AB135" s="95">
        <v>11</v>
      </c>
      <c r="AC135" s="95" t="s">
        <v>486</v>
      </c>
      <c r="AD135" s="95" t="s">
        <v>753</v>
      </c>
      <c r="AE135" s="95">
        <v>6844132</v>
      </c>
      <c r="AF135" s="95">
        <v>6920751</v>
      </c>
      <c r="AG135" s="95" t="s">
        <v>332</v>
      </c>
      <c r="AH135" s="95"/>
      <c r="AI135" s="95"/>
      <c r="AJ135" s="95"/>
      <c r="AK135" s="95"/>
      <c r="AL135" s="95"/>
    </row>
    <row r="136" spans="1:38" s="92" customFormat="1" ht="45">
      <c r="A136" s="90">
        <v>128</v>
      </c>
      <c r="B136" s="17" t="s">
        <v>129</v>
      </c>
      <c r="C136" s="18" t="s">
        <v>66</v>
      </c>
      <c r="D136" s="18" t="s">
        <v>127</v>
      </c>
      <c r="E136" s="56">
        <v>41292</v>
      </c>
      <c r="F136" s="57">
        <v>649622587</v>
      </c>
      <c r="G136" s="22">
        <v>1</v>
      </c>
      <c r="H136" s="19">
        <f t="shared" si="2"/>
        <v>649622587</v>
      </c>
      <c r="I136" s="19">
        <f t="shared" si="3"/>
        <v>649622587</v>
      </c>
      <c r="J136" s="18" t="s">
        <v>71</v>
      </c>
      <c r="K136" s="22">
        <v>1</v>
      </c>
      <c r="L136" s="18" t="s">
        <v>74</v>
      </c>
      <c r="M136" s="18" t="s">
        <v>72</v>
      </c>
      <c r="N136" s="18" t="s">
        <v>72</v>
      </c>
      <c r="O136" s="23" t="s">
        <v>73</v>
      </c>
      <c r="P136" s="91"/>
      <c r="Q136" s="58">
        <v>649622587</v>
      </c>
      <c r="R136" s="59">
        <v>1514272</v>
      </c>
      <c r="S136" s="92">
        <v>1102</v>
      </c>
      <c r="T136" s="92" t="s">
        <v>1004</v>
      </c>
      <c r="U136" s="92">
        <v>128</v>
      </c>
      <c r="V136" s="93">
        <v>706527353</v>
      </c>
      <c r="W136" s="94" t="s">
        <v>176</v>
      </c>
      <c r="X136" s="94" t="s">
        <v>176</v>
      </c>
      <c r="Y136" s="95">
        <v>900207977</v>
      </c>
      <c r="Z136" s="95">
        <v>5</v>
      </c>
      <c r="AA136" s="96">
        <v>311001045437</v>
      </c>
      <c r="AB136" s="95">
        <v>4</v>
      </c>
      <c r="AC136" s="95" t="s">
        <v>537</v>
      </c>
      <c r="AD136" s="95" t="s">
        <v>754</v>
      </c>
      <c r="AE136" s="95">
        <v>2892001</v>
      </c>
      <c r="AF136" s="95">
        <v>2464208</v>
      </c>
      <c r="AG136" s="95" t="s">
        <v>177</v>
      </c>
      <c r="AH136" s="95"/>
      <c r="AI136" s="95"/>
      <c r="AJ136" s="95"/>
      <c r="AK136" s="95"/>
      <c r="AL136" s="95"/>
    </row>
    <row r="137" spans="1:38" s="92" customFormat="1" ht="45">
      <c r="A137" s="90">
        <v>129</v>
      </c>
      <c r="B137" s="17" t="s">
        <v>129</v>
      </c>
      <c r="C137" s="18" t="s">
        <v>66</v>
      </c>
      <c r="D137" s="18" t="s">
        <v>127</v>
      </c>
      <c r="E137" s="56">
        <v>41292</v>
      </c>
      <c r="F137" s="57">
        <v>1827052750</v>
      </c>
      <c r="G137" s="22">
        <v>1</v>
      </c>
      <c r="H137" s="19">
        <f t="shared" si="2"/>
        <v>1827052750</v>
      </c>
      <c r="I137" s="19">
        <f t="shared" si="3"/>
        <v>1827052750</v>
      </c>
      <c r="J137" s="18" t="s">
        <v>71</v>
      </c>
      <c r="K137" s="22">
        <v>1</v>
      </c>
      <c r="L137" s="18" t="s">
        <v>74</v>
      </c>
      <c r="M137" s="18" t="s">
        <v>72</v>
      </c>
      <c r="N137" s="18" t="s">
        <v>72</v>
      </c>
      <c r="O137" s="23" t="s">
        <v>73</v>
      </c>
      <c r="P137" s="91"/>
      <c r="Q137" s="58">
        <v>1827052750</v>
      </c>
      <c r="R137" s="59">
        <v>1560250</v>
      </c>
      <c r="S137" s="92">
        <v>3099</v>
      </c>
      <c r="T137" s="92" t="s">
        <v>1005</v>
      </c>
      <c r="U137" s="92">
        <v>129</v>
      </c>
      <c r="V137" s="93">
        <v>1953327160</v>
      </c>
      <c r="W137" s="94" t="s">
        <v>289</v>
      </c>
      <c r="X137" s="94" t="s">
        <v>592</v>
      </c>
      <c r="Y137" s="95">
        <v>860090032</v>
      </c>
      <c r="Z137" s="95">
        <v>0</v>
      </c>
      <c r="AA137" s="96">
        <v>551100201724</v>
      </c>
      <c r="AB137" s="95">
        <v>8</v>
      </c>
      <c r="AC137" s="95" t="s">
        <v>490</v>
      </c>
      <c r="AD137" s="95" t="s">
        <v>755</v>
      </c>
      <c r="AE137" s="95">
        <v>7851349</v>
      </c>
      <c r="AF137" s="95">
        <v>0</v>
      </c>
      <c r="AG137" s="95" t="s">
        <v>290</v>
      </c>
      <c r="AH137" s="95"/>
      <c r="AI137" s="95"/>
      <c r="AJ137" s="95"/>
      <c r="AK137" s="95"/>
      <c r="AL137" s="95"/>
    </row>
    <row r="138" spans="1:38" s="92" customFormat="1" ht="45">
      <c r="A138" s="90">
        <v>130</v>
      </c>
      <c r="B138" s="17" t="s">
        <v>129</v>
      </c>
      <c r="C138" s="18" t="s">
        <v>66</v>
      </c>
      <c r="D138" s="18" t="s">
        <v>127</v>
      </c>
      <c r="E138" s="56">
        <v>41292</v>
      </c>
      <c r="F138" s="57">
        <v>51221154</v>
      </c>
      <c r="G138" s="22">
        <v>1</v>
      </c>
      <c r="H138" s="19">
        <f aca="true" t="shared" si="4" ref="H138:H189">+F138</f>
        <v>51221154</v>
      </c>
      <c r="I138" s="19">
        <f aca="true" t="shared" si="5" ref="I138:I189">+H138</f>
        <v>51221154</v>
      </c>
      <c r="J138" s="18" t="s">
        <v>71</v>
      </c>
      <c r="K138" s="22">
        <v>1</v>
      </c>
      <c r="L138" s="18" t="s">
        <v>74</v>
      </c>
      <c r="M138" s="18" t="s">
        <v>72</v>
      </c>
      <c r="N138" s="18" t="s">
        <v>72</v>
      </c>
      <c r="O138" s="23" t="s">
        <v>73</v>
      </c>
      <c r="P138" s="91"/>
      <c r="Q138" s="58">
        <v>51221154</v>
      </c>
      <c r="R138" s="59">
        <v>753252</v>
      </c>
      <c r="S138" s="92">
        <v>87</v>
      </c>
      <c r="T138" s="92" t="s">
        <v>1006</v>
      </c>
      <c r="U138" s="92">
        <v>130</v>
      </c>
      <c r="V138" s="93">
        <v>79210676</v>
      </c>
      <c r="W138" s="94" t="s">
        <v>756</v>
      </c>
      <c r="X138" s="94" t="s">
        <v>449</v>
      </c>
      <c r="Y138" s="95">
        <v>900148775</v>
      </c>
      <c r="Z138" s="95">
        <v>0</v>
      </c>
      <c r="AA138" s="96">
        <v>311001097674</v>
      </c>
      <c r="AB138" s="95">
        <v>7</v>
      </c>
      <c r="AC138" s="95" t="s">
        <v>500</v>
      </c>
      <c r="AD138" s="95" t="s">
        <v>757</v>
      </c>
      <c r="AE138" s="95">
        <v>7837665</v>
      </c>
      <c r="AF138" s="95">
        <v>0</v>
      </c>
      <c r="AG138" s="95" t="s">
        <v>215</v>
      </c>
      <c r="AH138" s="95"/>
      <c r="AI138" s="95"/>
      <c r="AJ138" s="95"/>
      <c r="AK138" s="95"/>
      <c r="AL138" s="95"/>
    </row>
    <row r="139" spans="1:38" s="92" customFormat="1" ht="45">
      <c r="A139" s="90">
        <v>131</v>
      </c>
      <c r="B139" s="17" t="s">
        <v>129</v>
      </c>
      <c r="C139" s="18" t="s">
        <v>66</v>
      </c>
      <c r="D139" s="18" t="s">
        <v>127</v>
      </c>
      <c r="E139" s="56">
        <v>41292</v>
      </c>
      <c r="F139" s="57">
        <v>23077406</v>
      </c>
      <c r="G139" s="22">
        <v>1</v>
      </c>
      <c r="H139" s="19">
        <f t="shared" si="4"/>
        <v>23077406</v>
      </c>
      <c r="I139" s="19">
        <f t="shared" si="5"/>
        <v>23077406</v>
      </c>
      <c r="J139" s="18" t="s">
        <v>71</v>
      </c>
      <c r="K139" s="22">
        <v>1</v>
      </c>
      <c r="L139" s="18" t="s">
        <v>74</v>
      </c>
      <c r="M139" s="18" t="s">
        <v>72</v>
      </c>
      <c r="N139" s="18" t="s">
        <v>72</v>
      </c>
      <c r="O139" s="23" t="s">
        <v>73</v>
      </c>
      <c r="P139" s="91"/>
      <c r="Q139" s="58">
        <v>23077406</v>
      </c>
      <c r="R139" s="59">
        <v>854719</v>
      </c>
      <c r="S139" s="92">
        <v>39</v>
      </c>
      <c r="T139" s="92" t="s">
        <v>1007</v>
      </c>
      <c r="U139" s="92">
        <v>131</v>
      </c>
      <c r="V139" s="93">
        <v>52257408</v>
      </c>
      <c r="W139" s="94" t="s">
        <v>454</v>
      </c>
      <c r="X139" s="94" t="s">
        <v>758</v>
      </c>
      <c r="Y139" s="95">
        <v>7219218</v>
      </c>
      <c r="Z139" s="95">
        <v>6</v>
      </c>
      <c r="AA139" s="96">
        <v>311001040028</v>
      </c>
      <c r="AB139" s="95">
        <v>8</v>
      </c>
      <c r="AC139" s="95" t="s">
        <v>490</v>
      </c>
      <c r="AD139" s="95" t="s">
        <v>759</v>
      </c>
      <c r="AE139" s="95">
        <v>5643256</v>
      </c>
      <c r="AF139" s="95">
        <v>4475218</v>
      </c>
      <c r="AG139" s="95" t="s">
        <v>254</v>
      </c>
      <c r="AH139" s="95"/>
      <c r="AI139" s="95"/>
      <c r="AJ139" s="95"/>
      <c r="AK139" s="95"/>
      <c r="AL139" s="95"/>
    </row>
    <row r="140" spans="1:38" s="92" customFormat="1" ht="45">
      <c r="A140" s="90">
        <v>132</v>
      </c>
      <c r="B140" s="17" t="s">
        <v>129</v>
      </c>
      <c r="C140" s="18" t="s">
        <v>66</v>
      </c>
      <c r="D140" s="18" t="s">
        <v>127</v>
      </c>
      <c r="E140" s="56">
        <v>41292</v>
      </c>
      <c r="F140" s="57">
        <v>64412191</v>
      </c>
      <c r="G140" s="22">
        <v>1</v>
      </c>
      <c r="H140" s="19">
        <f t="shared" si="4"/>
        <v>64412191</v>
      </c>
      <c r="I140" s="19">
        <f t="shared" si="5"/>
        <v>64412191</v>
      </c>
      <c r="J140" s="18" t="s">
        <v>71</v>
      </c>
      <c r="K140" s="22">
        <v>1</v>
      </c>
      <c r="L140" s="18" t="s">
        <v>74</v>
      </c>
      <c r="M140" s="18" t="s">
        <v>72</v>
      </c>
      <c r="N140" s="18" t="s">
        <v>72</v>
      </c>
      <c r="O140" s="23" t="s">
        <v>73</v>
      </c>
      <c r="P140" s="91"/>
      <c r="Q140" s="58">
        <v>64412191</v>
      </c>
      <c r="R140" s="59">
        <v>870435</v>
      </c>
      <c r="S140" s="92">
        <v>109</v>
      </c>
      <c r="T140" s="92" t="s">
        <v>1008</v>
      </c>
      <c r="U140" s="92">
        <v>132</v>
      </c>
      <c r="V140" s="93">
        <v>84489911</v>
      </c>
      <c r="W140" s="94" t="s">
        <v>760</v>
      </c>
      <c r="X140" s="94" t="s">
        <v>361</v>
      </c>
      <c r="Y140" s="95">
        <v>900030896</v>
      </c>
      <c r="Z140" s="95">
        <v>5</v>
      </c>
      <c r="AA140" s="96">
        <v>311001093407</v>
      </c>
      <c r="AB140" s="95">
        <v>11</v>
      </c>
      <c r="AC140" s="95" t="s">
        <v>486</v>
      </c>
      <c r="AD140" s="95" t="s">
        <v>761</v>
      </c>
      <c r="AE140" s="95">
        <v>6971882</v>
      </c>
      <c r="AF140" s="95">
        <v>6979648</v>
      </c>
      <c r="AG140" s="95" t="s">
        <v>362</v>
      </c>
      <c r="AH140" s="95"/>
      <c r="AI140" s="95"/>
      <c r="AJ140" s="95"/>
      <c r="AK140" s="95"/>
      <c r="AL140" s="95"/>
    </row>
    <row r="141" spans="1:38" s="92" customFormat="1" ht="45">
      <c r="A141" s="90">
        <v>133</v>
      </c>
      <c r="B141" s="17" t="s">
        <v>129</v>
      </c>
      <c r="C141" s="18" t="s">
        <v>66</v>
      </c>
      <c r="D141" s="18" t="s">
        <v>127</v>
      </c>
      <c r="E141" s="56">
        <v>41292</v>
      </c>
      <c r="F141" s="57">
        <v>93716711</v>
      </c>
      <c r="G141" s="22">
        <v>1</v>
      </c>
      <c r="H141" s="19">
        <f t="shared" si="4"/>
        <v>93716711</v>
      </c>
      <c r="I141" s="19">
        <f t="shared" si="5"/>
        <v>93716711</v>
      </c>
      <c r="J141" s="18" t="s">
        <v>71</v>
      </c>
      <c r="K141" s="22">
        <v>1</v>
      </c>
      <c r="L141" s="18" t="s">
        <v>74</v>
      </c>
      <c r="M141" s="18" t="s">
        <v>72</v>
      </c>
      <c r="N141" s="18" t="s">
        <v>72</v>
      </c>
      <c r="O141" s="23" t="s">
        <v>73</v>
      </c>
      <c r="P141" s="91"/>
      <c r="Q141" s="58">
        <v>93716711</v>
      </c>
      <c r="R141" s="59">
        <v>1615805</v>
      </c>
      <c r="S141" s="92">
        <v>159</v>
      </c>
      <c r="T141" s="92" t="s">
        <v>1009</v>
      </c>
      <c r="U141" s="92">
        <v>133</v>
      </c>
      <c r="V141" s="93">
        <v>99963859</v>
      </c>
      <c r="W141" s="94" t="s">
        <v>762</v>
      </c>
      <c r="X141" s="94" t="s">
        <v>375</v>
      </c>
      <c r="Y141" s="95">
        <v>51658369</v>
      </c>
      <c r="Z141" s="95">
        <v>2</v>
      </c>
      <c r="AA141" s="96">
        <v>311001075361</v>
      </c>
      <c r="AB141" s="95">
        <v>18</v>
      </c>
      <c r="AC141" s="95" t="s">
        <v>547</v>
      </c>
      <c r="AD141" s="95" t="s">
        <v>763</v>
      </c>
      <c r="AE141" s="95">
        <v>3616482</v>
      </c>
      <c r="AF141" s="95">
        <v>3616482</v>
      </c>
      <c r="AG141" s="95" t="s">
        <v>376</v>
      </c>
      <c r="AH141" s="95"/>
      <c r="AI141" s="95"/>
      <c r="AJ141" s="95"/>
      <c r="AK141" s="95"/>
      <c r="AL141" s="95"/>
    </row>
    <row r="142" spans="1:38" s="92" customFormat="1" ht="45">
      <c r="A142" s="90">
        <v>134</v>
      </c>
      <c r="B142" s="17" t="s">
        <v>129</v>
      </c>
      <c r="C142" s="18" t="s">
        <v>66</v>
      </c>
      <c r="D142" s="18" t="s">
        <v>127</v>
      </c>
      <c r="E142" s="56">
        <v>41292</v>
      </c>
      <c r="F142" s="57">
        <v>217734155</v>
      </c>
      <c r="G142" s="22">
        <v>1</v>
      </c>
      <c r="H142" s="19">
        <f t="shared" si="4"/>
        <v>217734155</v>
      </c>
      <c r="I142" s="19">
        <f t="shared" si="5"/>
        <v>217734155</v>
      </c>
      <c r="J142" s="18" t="s">
        <v>71</v>
      </c>
      <c r="K142" s="22">
        <v>1</v>
      </c>
      <c r="L142" s="18" t="s">
        <v>74</v>
      </c>
      <c r="M142" s="18" t="s">
        <v>72</v>
      </c>
      <c r="N142" s="18" t="s">
        <v>72</v>
      </c>
      <c r="O142" s="23" t="s">
        <v>73</v>
      </c>
      <c r="P142" s="91"/>
      <c r="Q142" s="58">
        <v>217734155</v>
      </c>
      <c r="R142" s="59">
        <v>1128156</v>
      </c>
      <c r="S142" s="92">
        <v>369</v>
      </c>
      <c r="T142" s="92" t="s">
        <v>1010</v>
      </c>
      <c r="U142" s="92">
        <v>134</v>
      </c>
      <c r="V142" s="93">
        <v>222023293</v>
      </c>
      <c r="W142" s="94" t="s">
        <v>230</v>
      </c>
      <c r="X142" s="94" t="s">
        <v>230</v>
      </c>
      <c r="Y142" s="95">
        <v>900029765</v>
      </c>
      <c r="Z142" s="95">
        <v>7</v>
      </c>
      <c r="AA142" s="96">
        <v>311102000302</v>
      </c>
      <c r="AB142" s="95">
        <v>7</v>
      </c>
      <c r="AC142" s="95" t="s">
        <v>500</v>
      </c>
      <c r="AD142" s="95" t="s">
        <v>764</v>
      </c>
      <c r="AE142" s="95">
        <v>7750531</v>
      </c>
      <c r="AF142" s="95">
        <v>7778496</v>
      </c>
      <c r="AG142" s="95" t="s">
        <v>231</v>
      </c>
      <c r="AH142" s="95"/>
      <c r="AI142" s="95"/>
      <c r="AJ142" s="95"/>
      <c r="AK142" s="95"/>
      <c r="AL142" s="95"/>
    </row>
    <row r="143" spans="1:38" s="92" customFormat="1" ht="45">
      <c r="A143" s="90">
        <v>135</v>
      </c>
      <c r="B143" s="17" t="s">
        <v>129</v>
      </c>
      <c r="C143" s="18" t="s">
        <v>66</v>
      </c>
      <c r="D143" s="18" t="s">
        <v>127</v>
      </c>
      <c r="E143" s="56">
        <v>41292</v>
      </c>
      <c r="F143" s="57">
        <v>281316391</v>
      </c>
      <c r="G143" s="22">
        <v>1</v>
      </c>
      <c r="H143" s="19">
        <f t="shared" si="4"/>
        <v>281316391</v>
      </c>
      <c r="I143" s="19">
        <f t="shared" si="5"/>
        <v>281316391</v>
      </c>
      <c r="J143" s="18" t="s">
        <v>71</v>
      </c>
      <c r="K143" s="22">
        <v>1</v>
      </c>
      <c r="L143" s="18" t="s">
        <v>74</v>
      </c>
      <c r="M143" s="18" t="s">
        <v>72</v>
      </c>
      <c r="N143" s="18" t="s">
        <v>72</v>
      </c>
      <c r="O143" s="23" t="s">
        <v>73</v>
      </c>
      <c r="P143" s="91"/>
      <c r="Q143" s="58">
        <v>281316391</v>
      </c>
      <c r="R143" s="59">
        <v>1457598</v>
      </c>
      <c r="S143" s="92">
        <v>477</v>
      </c>
      <c r="T143" s="92" t="s">
        <v>1011</v>
      </c>
      <c r="U143" s="92">
        <v>135</v>
      </c>
      <c r="V143" s="93">
        <v>307940185</v>
      </c>
      <c r="W143" s="94" t="s">
        <v>322</v>
      </c>
      <c r="X143" s="94" t="s">
        <v>322</v>
      </c>
      <c r="Y143" s="95">
        <v>800006024</v>
      </c>
      <c r="Z143" s="95">
        <v>6</v>
      </c>
      <c r="AA143" s="96">
        <v>311769002494</v>
      </c>
      <c r="AB143" s="95">
        <v>11</v>
      </c>
      <c r="AC143" s="95" t="s">
        <v>486</v>
      </c>
      <c r="AD143" s="95" t="s">
        <v>765</v>
      </c>
      <c r="AE143" s="95">
        <v>6815018</v>
      </c>
      <c r="AF143" s="95">
        <v>6815072</v>
      </c>
      <c r="AG143" s="95" t="s">
        <v>766</v>
      </c>
      <c r="AH143" s="95"/>
      <c r="AI143" s="95"/>
      <c r="AJ143" s="95"/>
      <c r="AK143" s="95"/>
      <c r="AL143" s="95"/>
    </row>
    <row r="144" spans="1:38" s="92" customFormat="1" ht="45">
      <c r="A144" s="90">
        <v>136</v>
      </c>
      <c r="B144" s="17" t="s">
        <v>129</v>
      </c>
      <c r="C144" s="18" t="s">
        <v>66</v>
      </c>
      <c r="D144" s="18" t="s">
        <v>127</v>
      </c>
      <c r="E144" s="56">
        <v>41292</v>
      </c>
      <c r="F144" s="57">
        <v>143288208</v>
      </c>
      <c r="G144" s="22">
        <v>1</v>
      </c>
      <c r="H144" s="19">
        <f t="shared" si="4"/>
        <v>143288208</v>
      </c>
      <c r="I144" s="19">
        <f t="shared" si="5"/>
        <v>143288208</v>
      </c>
      <c r="J144" s="18" t="s">
        <v>71</v>
      </c>
      <c r="K144" s="22">
        <v>1</v>
      </c>
      <c r="L144" s="18" t="s">
        <v>74</v>
      </c>
      <c r="M144" s="18" t="s">
        <v>72</v>
      </c>
      <c r="N144" s="18" t="s">
        <v>72</v>
      </c>
      <c r="O144" s="23" t="s">
        <v>73</v>
      </c>
      <c r="P144" s="91"/>
      <c r="Q144" s="58">
        <v>143288208</v>
      </c>
      <c r="R144" s="59">
        <v>842872</v>
      </c>
      <c r="S144" s="92">
        <v>243</v>
      </c>
      <c r="T144" s="92" t="s">
        <v>1012</v>
      </c>
      <c r="U144" s="92">
        <v>136</v>
      </c>
      <c r="V144" s="93">
        <v>170459468</v>
      </c>
      <c r="W144" s="94" t="s">
        <v>768</v>
      </c>
      <c r="X144" s="94" t="s">
        <v>767</v>
      </c>
      <c r="Y144" s="95">
        <v>900029844</v>
      </c>
      <c r="Z144" s="95">
        <v>0</v>
      </c>
      <c r="AA144" s="96">
        <v>311102001236</v>
      </c>
      <c r="AB144" s="95">
        <v>7</v>
      </c>
      <c r="AC144" s="95" t="s">
        <v>500</v>
      </c>
      <c r="AD144" s="95" t="s">
        <v>769</v>
      </c>
      <c r="AE144" s="95">
        <v>7766538</v>
      </c>
      <c r="AF144" s="95">
        <v>5788943</v>
      </c>
      <c r="AG144" s="95" t="s">
        <v>247</v>
      </c>
      <c r="AH144" s="95"/>
      <c r="AI144" s="95"/>
      <c r="AJ144" s="95"/>
      <c r="AK144" s="95"/>
      <c r="AL144" s="95"/>
    </row>
    <row r="145" spans="1:38" s="92" customFormat="1" ht="45">
      <c r="A145" s="90">
        <v>137</v>
      </c>
      <c r="B145" s="17" t="s">
        <v>129</v>
      </c>
      <c r="C145" s="18" t="s">
        <v>66</v>
      </c>
      <c r="D145" s="18" t="s">
        <v>127</v>
      </c>
      <c r="E145" s="56">
        <v>41292</v>
      </c>
      <c r="F145" s="57">
        <v>4101842305</v>
      </c>
      <c r="G145" s="22">
        <v>1</v>
      </c>
      <c r="H145" s="19">
        <f t="shared" si="4"/>
        <v>4101842305</v>
      </c>
      <c r="I145" s="19">
        <f t="shared" si="5"/>
        <v>4101842305</v>
      </c>
      <c r="J145" s="18" t="s">
        <v>71</v>
      </c>
      <c r="K145" s="22">
        <v>1</v>
      </c>
      <c r="L145" s="18" t="s">
        <v>74</v>
      </c>
      <c r="M145" s="18" t="s">
        <v>72</v>
      </c>
      <c r="N145" s="18" t="s">
        <v>72</v>
      </c>
      <c r="O145" s="23" t="s">
        <v>73</v>
      </c>
      <c r="P145" s="91"/>
      <c r="Q145" s="58">
        <v>4101842305</v>
      </c>
      <c r="R145" s="59">
        <v>1477609</v>
      </c>
      <c r="S145" s="92">
        <v>6958</v>
      </c>
      <c r="T145" s="92" t="s">
        <v>1013</v>
      </c>
      <c r="U145" s="92">
        <v>137</v>
      </c>
      <c r="V145" s="93">
        <v>13748910</v>
      </c>
      <c r="W145" s="94" t="s">
        <v>771</v>
      </c>
      <c r="X145" s="94" t="s">
        <v>770</v>
      </c>
      <c r="Y145" s="95">
        <v>830032370</v>
      </c>
      <c r="Z145" s="95">
        <v>9</v>
      </c>
      <c r="AA145" s="96">
        <v>311001065390</v>
      </c>
      <c r="AB145" s="95">
        <v>11</v>
      </c>
      <c r="AC145" s="95" t="s">
        <v>486</v>
      </c>
      <c r="AD145" s="95" t="s">
        <v>772</v>
      </c>
      <c r="AE145" s="95">
        <v>4007663</v>
      </c>
      <c r="AF145" s="95">
        <v>6623224</v>
      </c>
      <c r="AG145" s="95" t="s">
        <v>363</v>
      </c>
      <c r="AH145" s="95"/>
      <c r="AI145" s="95"/>
      <c r="AJ145" s="95"/>
      <c r="AK145" s="95"/>
      <c r="AL145" s="95"/>
    </row>
    <row r="146" spans="1:38" s="92" customFormat="1" ht="45">
      <c r="A146" s="90">
        <v>138</v>
      </c>
      <c r="B146" s="17" t="s">
        <v>129</v>
      </c>
      <c r="C146" s="18" t="s">
        <v>66</v>
      </c>
      <c r="D146" s="18" t="s">
        <v>127</v>
      </c>
      <c r="E146" s="56">
        <v>41292</v>
      </c>
      <c r="F146" s="57">
        <v>569093250</v>
      </c>
      <c r="G146" s="22">
        <v>1</v>
      </c>
      <c r="H146" s="19">
        <f t="shared" si="4"/>
        <v>569093250</v>
      </c>
      <c r="I146" s="19">
        <f t="shared" si="5"/>
        <v>569093250</v>
      </c>
      <c r="J146" s="18" t="s">
        <v>71</v>
      </c>
      <c r="K146" s="22">
        <v>1</v>
      </c>
      <c r="L146" s="18" t="s">
        <v>74</v>
      </c>
      <c r="M146" s="18" t="s">
        <v>72</v>
      </c>
      <c r="N146" s="18" t="s">
        <v>72</v>
      </c>
      <c r="O146" s="23" t="s">
        <v>73</v>
      </c>
      <c r="P146" s="91"/>
      <c r="Q146" s="58">
        <v>569093250</v>
      </c>
      <c r="R146" s="59">
        <v>1567750</v>
      </c>
      <c r="S146" s="92">
        <v>965</v>
      </c>
      <c r="T146" s="92" t="s">
        <v>1014</v>
      </c>
      <c r="U146" s="92">
        <v>138</v>
      </c>
      <c r="V146" s="93">
        <v>621661126</v>
      </c>
      <c r="W146" s="94" t="s">
        <v>163</v>
      </c>
      <c r="X146" s="94" t="s">
        <v>462</v>
      </c>
      <c r="Y146" s="95">
        <v>900030230</v>
      </c>
      <c r="Z146" s="95">
        <v>0</v>
      </c>
      <c r="AA146" s="96">
        <v>311001004196</v>
      </c>
      <c r="AB146" s="95">
        <v>11</v>
      </c>
      <c r="AC146" s="95" t="s">
        <v>486</v>
      </c>
      <c r="AD146" s="95" t="s">
        <v>773</v>
      </c>
      <c r="AE146" s="95">
        <v>6826619</v>
      </c>
      <c r="AF146" s="95">
        <v>5100173</v>
      </c>
      <c r="AG146" s="95" t="s">
        <v>339</v>
      </c>
      <c r="AH146" s="95"/>
      <c r="AI146" s="95"/>
      <c r="AJ146" s="95"/>
      <c r="AK146" s="95"/>
      <c r="AL146" s="95"/>
    </row>
    <row r="147" spans="1:38" s="92" customFormat="1" ht="45">
      <c r="A147" s="90">
        <v>139</v>
      </c>
      <c r="B147" s="17" t="s">
        <v>129</v>
      </c>
      <c r="C147" s="18" t="s">
        <v>66</v>
      </c>
      <c r="D147" s="18" t="s">
        <v>127</v>
      </c>
      <c r="E147" s="56">
        <v>41292</v>
      </c>
      <c r="F147" s="57">
        <v>933735409</v>
      </c>
      <c r="G147" s="22">
        <v>1</v>
      </c>
      <c r="H147" s="19">
        <f t="shared" si="4"/>
        <v>933735409</v>
      </c>
      <c r="I147" s="19">
        <f t="shared" si="5"/>
        <v>933735409</v>
      </c>
      <c r="J147" s="18" t="s">
        <v>71</v>
      </c>
      <c r="K147" s="22">
        <v>1</v>
      </c>
      <c r="L147" s="18" t="s">
        <v>74</v>
      </c>
      <c r="M147" s="18" t="s">
        <v>72</v>
      </c>
      <c r="N147" s="18" t="s">
        <v>72</v>
      </c>
      <c r="O147" s="23" t="s">
        <v>73</v>
      </c>
      <c r="P147" s="91"/>
      <c r="Q147" s="58">
        <v>933735409</v>
      </c>
      <c r="R147" s="59">
        <v>1180449</v>
      </c>
      <c r="S147" s="92">
        <v>1584</v>
      </c>
      <c r="T147" s="92" t="s">
        <v>1015</v>
      </c>
      <c r="U147" s="92">
        <v>139</v>
      </c>
      <c r="V147" s="93">
        <v>1084052194</v>
      </c>
      <c r="W147" s="94" t="s">
        <v>775</v>
      </c>
      <c r="X147" s="94" t="s">
        <v>774</v>
      </c>
      <c r="Y147" s="95">
        <v>900118403</v>
      </c>
      <c r="Z147" s="95">
        <v>8</v>
      </c>
      <c r="AA147" s="96">
        <v>311001044381</v>
      </c>
      <c r="AB147" s="95">
        <v>19</v>
      </c>
      <c r="AC147" s="95" t="s">
        <v>494</v>
      </c>
      <c r="AD147" s="95" t="s">
        <v>776</v>
      </c>
      <c r="AE147" s="95">
        <v>7780338</v>
      </c>
      <c r="AF147" s="95">
        <v>0</v>
      </c>
      <c r="AG147" s="95" t="s">
        <v>427</v>
      </c>
      <c r="AH147" s="95"/>
      <c r="AI147" s="95"/>
      <c r="AJ147" s="95"/>
      <c r="AK147" s="95"/>
      <c r="AL147" s="95"/>
    </row>
    <row r="148" spans="1:38" s="92" customFormat="1" ht="45">
      <c r="A148" s="90">
        <v>140</v>
      </c>
      <c r="B148" s="17" t="s">
        <v>129</v>
      </c>
      <c r="C148" s="18" t="s">
        <v>66</v>
      </c>
      <c r="D148" s="18" t="s">
        <v>127</v>
      </c>
      <c r="E148" s="56">
        <v>41292</v>
      </c>
      <c r="F148" s="57">
        <v>44381144</v>
      </c>
      <c r="G148" s="22">
        <v>1</v>
      </c>
      <c r="H148" s="19">
        <f t="shared" si="4"/>
        <v>44381144</v>
      </c>
      <c r="I148" s="19">
        <f t="shared" si="5"/>
        <v>44381144</v>
      </c>
      <c r="J148" s="18" t="s">
        <v>71</v>
      </c>
      <c r="K148" s="22">
        <v>1</v>
      </c>
      <c r="L148" s="18" t="s">
        <v>74</v>
      </c>
      <c r="M148" s="18" t="s">
        <v>72</v>
      </c>
      <c r="N148" s="18" t="s">
        <v>72</v>
      </c>
      <c r="O148" s="23" t="s">
        <v>73</v>
      </c>
      <c r="P148" s="91"/>
      <c r="Q148" s="58">
        <v>44381144</v>
      </c>
      <c r="R148" s="59">
        <v>870219</v>
      </c>
      <c r="S148" s="92">
        <v>75</v>
      </c>
      <c r="T148" s="92" t="s">
        <v>1016</v>
      </c>
      <c r="U148" s="92">
        <v>140</v>
      </c>
      <c r="V148" s="93">
        <v>78846970</v>
      </c>
      <c r="W148" s="94" t="s">
        <v>777</v>
      </c>
      <c r="X148" s="94" t="s">
        <v>267</v>
      </c>
      <c r="Y148" s="95">
        <v>41647815</v>
      </c>
      <c r="Z148" s="95">
        <v>2</v>
      </c>
      <c r="AA148" s="96">
        <v>311001033400</v>
      </c>
      <c r="AB148" s="95">
        <v>8</v>
      </c>
      <c r="AC148" s="95" t="s">
        <v>490</v>
      </c>
      <c r="AD148" s="95" t="s">
        <v>778</v>
      </c>
      <c r="AE148" s="95">
        <v>2995443</v>
      </c>
      <c r="AF148" s="95">
        <v>2731016</v>
      </c>
      <c r="AG148" s="95" t="s">
        <v>779</v>
      </c>
      <c r="AH148" s="95"/>
      <c r="AI148" s="95"/>
      <c r="AJ148" s="95"/>
      <c r="AK148" s="95"/>
      <c r="AL148" s="95"/>
    </row>
    <row r="149" spans="1:38" s="92" customFormat="1" ht="45">
      <c r="A149" s="90">
        <v>141</v>
      </c>
      <c r="B149" s="17" t="s">
        <v>129</v>
      </c>
      <c r="C149" s="18" t="s">
        <v>66</v>
      </c>
      <c r="D149" s="18" t="s">
        <v>127</v>
      </c>
      <c r="E149" s="56">
        <v>41292</v>
      </c>
      <c r="F149" s="57">
        <v>624023425</v>
      </c>
      <c r="G149" s="22">
        <v>1</v>
      </c>
      <c r="H149" s="19">
        <f t="shared" si="4"/>
        <v>624023425</v>
      </c>
      <c r="I149" s="19">
        <f t="shared" si="5"/>
        <v>624023425</v>
      </c>
      <c r="J149" s="18" t="s">
        <v>71</v>
      </c>
      <c r="K149" s="22">
        <v>1</v>
      </c>
      <c r="L149" s="18" t="s">
        <v>74</v>
      </c>
      <c r="M149" s="18" t="s">
        <v>72</v>
      </c>
      <c r="N149" s="18" t="s">
        <v>72</v>
      </c>
      <c r="O149" s="23" t="s">
        <v>73</v>
      </c>
      <c r="P149" s="91"/>
      <c r="Q149" s="58">
        <v>624023425</v>
      </c>
      <c r="R149" s="59">
        <v>1434537</v>
      </c>
      <c r="S149" s="92">
        <v>1059</v>
      </c>
      <c r="T149" s="92" t="s">
        <v>1017</v>
      </c>
      <c r="U149" s="92">
        <v>141</v>
      </c>
      <c r="V149" s="93">
        <v>676680543</v>
      </c>
      <c r="W149" s="94" t="s">
        <v>152</v>
      </c>
      <c r="X149" s="94" t="s">
        <v>224</v>
      </c>
      <c r="Y149" s="95">
        <v>51911200</v>
      </c>
      <c r="Z149" s="95">
        <v>1</v>
      </c>
      <c r="AA149" s="96">
        <v>311001065039</v>
      </c>
      <c r="AB149" s="95">
        <v>7</v>
      </c>
      <c r="AC149" s="95" t="s">
        <v>500</v>
      </c>
      <c r="AD149" s="95" t="s">
        <v>780</v>
      </c>
      <c r="AE149" s="95">
        <v>7803873</v>
      </c>
      <c r="AF149" s="95">
        <v>7803870</v>
      </c>
      <c r="AG149" s="95" t="s">
        <v>225</v>
      </c>
      <c r="AH149" s="95"/>
      <c r="AI149" s="95"/>
      <c r="AJ149" s="95"/>
      <c r="AK149" s="95"/>
      <c r="AL149" s="95"/>
    </row>
    <row r="150" spans="1:38" s="92" customFormat="1" ht="45">
      <c r="A150" s="90">
        <v>142</v>
      </c>
      <c r="B150" s="17" t="s">
        <v>129</v>
      </c>
      <c r="C150" s="18" t="s">
        <v>66</v>
      </c>
      <c r="D150" s="18" t="s">
        <v>127</v>
      </c>
      <c r="E150" s="56">
        <v>41292</v>
      </c>
      <c r="F150" s="57">
        <v>280067047</v>
      </c>
      <c r="G150" s="22">
        <v>1</v>
      </c>
      <c r="H150" s="19">
        <f t="shared" si="4"/>
        <v>280067047</v>
      </c>
      <c r="I150" s="19">
        <f t="shared" si="5"/>
        <v>280067047</v>
      </c>
      <c r="J150" s="18" t="s">
        <v>71</v>
      </c>
      <c r="K150" s="22">
        <v>1</v>
      </c>
      <c r="L150" s="18" t="s">
        <v>74</v>
      </c>
      <c r="M150" s="18" t="s">
        <v>72</v>
      </c>
      <c r="N150" s="18" t="s">
        <v>72</v>
      </c>
      <c r="O150" s="23" t="s">
        <v>73</v>
      </c>
      <c r="P150" s="91"/>
      <c r="Q150" s="58">
        <v>280067047</v>
      </c>
      <c r="R150" s="59">
        <v>1239235</v>
      </c>
      <c r="S150" s="92">
        <v>475</v>
      </c>
      <c r="T150" s="92" t="s">
        <v>1018</v>
      </c>
      <c r="U150" s="92">
        <v>142</v>
      </c>
      <c r="V150" s="93">
        <v>299483836</v>
      </c>
      <c r="W150" s="94" t="s">
        <v>781</v>
      </c>
      <c r="X150" s="94" t="s">
        <v>204</v>
      </c>
      <c r="Y150" s="95">
        <v>900030888</v>
      </c>
      <c r="Z150" s="95">
        <v>6</v>
      </c>
      <c r="AA150" s="96">
        <v>311001047014</v>
      </c>
      <c r="AB150" s="95">
        <v>7</v>
      </c>
      <c r="AC150" s="95" t="s">
        <v>500</v>
      </c>
      <c r="AD150" s="95" t="s">
        <v>782</v>
      </c>
      <c r="AE150" s="95">
        <v>7852650</v>
      </c>
      <c r="AF150" s="95">
        <v>7846654</v>
      </c>
      <c r="AG150" s="95" t="s">
        <v>205</v>
      </c>
      <c r="AH150" s="95"/>
      <c r="AI150" s="95"/>
      <c r="AJ150" s="95"/>
      <c r="AK150" s="95"/>
      <c r="AL150" s="95"/>
    </row>
    <row r="151" spans="1:38" s="92" customFormat="1" ht="45">
      <c r="A151" s="90">
        <v>143</v>
      </c>
      <c r="B151" s="17" t="s">
        <v>129</v>
      </c>
      <c r="C151" s="18" t="s">
        <v>66</v>
      </c>
      <c r="D151" s="18" t="s">
        <v>127</v>
      </c>
      <c r="E151" s="56">
        <v>41292</v>
      </c>
      <c r="F151" s="57">
        <v>96875222</v>
      </c>
      <c r="G151" s="22">
        <v>1</v>
      </c>
      <c r="H151" s="19">
        <f t="shared" si="4"/>
        <v>96875222</v>
      </c>
      <c r="I151" s="19">
        <f t="shared" si="5"/>
        <v>96875222</v>
      </c>
      <c r="J151" s="18" t="s">
        <v>71</v>
      </c>
      <c r="K151" s="22">
        <v>1</v>
      </c>
      <c r="L151" s="18" t="s">
        <v>74</v>
      </c>
      <c r="M151" s="18" t="s">
        <v>72</v>
      </c>
      <c r="N151" s="18" t="s">
        <v>72</v>
      </c>
      <c r="O151" s="23" t="s">
        <v>73</v>
      </c>
      <c r="P151" s="91"/>
      <c r="Q151" s="58">
        <v>96875222</v>
      </c>
      <c r="R151" s="59">
        <v>722949</v>
      </c>
      <c r="S151" s="92">
        <v>164</v>
      </c>
      <c r="T151" s="92" t="s">
        <v>1019</v>
      </c>
      <c r="U151" s="92">
        <v>143</v>
      </c>
      <c r="V151" s="93">
        <v>104003813</v>
      </c>
      <c r="W151" s="94" t="s">
        <v>783</v>
      </c>
      <c r="X151" s="94" t="s">
        <v>203</v>
      </c>
      <c r="Y151" s="95">
        <v>860010457</v>
      </c>
      <c r="Z151" s="95">
        <v>5</v>
      </c>
      <c r="AA151" s="96">
        <v>411102000293</v>
      </c>
      <c r="AB151" s="95">
        <v>7</v>
      </c>
      <c r="AC151" s="95" t="s">
        <v>500</v>
      </c>
      <c r="AD151" s="95" t="s">
        <v>784</v>
      </c>
      <c r="AE151" s="95">
        <v>7837501</v>
      </c>
      <c r="AF151" s="95">
        <v>5797024</v>
      </c>
      <c r="AG151" s="95" t="s">
        <v>785</v>
      </c>
      <c r="AH151" s="95"/>
      <c r="AI151" s="95"/>
      <c r="AJ151" s="95"/>
      <c r="AK151" s="95"/>
      <c r="AL151" s="95"/>
    </row>
    <row r="152" spans="1:38" s="92" customFormat="1" ht="45">
      <c r="A152" s="90">
        <v>144</v>
      </c>
      <c r="B152" s="17" t="s">
        <v>129</v>
      </c>
      <c r="C152" s="18" t="s">
        <v>66</v>
      </c>
      <c r="D152" s="18" t="s">
        <v>127</v>
      </c>
      <c r="E152" s="56">
        <v>41292</v>
      </c>
      <c r="F152" s="57">
        <v>82310428</v>
      </c>
      <c r="G152" s="22">
        <v>1</v>
      </c>
      <c r="H152" s="19">
        <f t="shared" si="4"/>
        <v>82310428</v>
      </c>
      <c r="I152" s="19">
        <f t="shared" si="5"/>
        <v>82310428</v>
      </c>
      <c r="J152" s="18" t="s">
        <v>71</v>
      </c>
      <c r="K152" s="22">
        <v>1</v>
      </c>
      <c r="L152" s="18" t="s">
        <v>74</v>
      </c>
      <c r="M152" s="18" t="s">
        <v>72</v>
      </c>
      <c r="N152" s="18" t="s">
        <v>72</v>
      </c>
      <c r="O152" s="23" t="s">
        <v>73</v>
      </c>
      <c r="P152" s="91"/>
      <c r="Q152" s="58">
        <v>82310428</v>
      </c>
      <c r="R152" s="59">
        <v>1068967</v>
      </c>
      <c r="S152" s="92">
        <v>140</v>
      </c>
      <c r="T152" s="92" t="s">
        <v>1020</v>
      </c>
      <c r="U152" s="92">
        <v>144</v>
      </c>
      <c r="V152" s="93">
        <v>87129340</v>
      </c>
      <c r="W152" s="94" t="s">
        <v>786</v>
      </c>
      <c r="X152" s="94" t="s">
        <v>305</v>
      </c>
      <c r="Y152" s="95">
        <v>79456301</v>
      </c>
      <c r="Z152" s="95">
        <v>7</v>
      </c>
      <c r="AA152" s="96">
        <v>311001105243</v>
      </c>
      <c r="AB152" s="95">
        <v>10</v>
      </c>
      <c r="AC152" s="95" t="s">
        <v>539</v>
      </c>
      <c r="AD152" s="95" t="s">
        <v>787</v>
      </c>
      <c r="AE152" s="95">
        <v>2274507</v>
      </c>
      <c r="AF152" s="95">
        <v>2274507</v>
      </c>
      <c r="AG152" s="95" t="s">
        <v>306</v>
      </c>
      <c r="AH152" s="95"/>
      <c r="AI152" s="95"/>
      <c r="AJ152" s="95"/>
      <c r="AK152" s="95"/>
      <c r="AL152" s="95"/>
    </row>
    <row r="153" spans="1:38" s="92" customFormat="1" ht="45">
      <c r="A153" s="90">
        <v>145</v>
      </c>
      <c r="B153" s="17" t="s">
        <v>129</v>
      </c>
      <c r="C153" s="18" t="s">
        <v>66</v>
      </c>
      <c r="D153" s="18" t="s">
        <v>127</v>
      </c>
      <c r="E153" s="56">
        <v>41292</v>
      </c>
      <c r="F153" s="57">
        <v>995101731</v>
      </c>
      <c r="G153" s="22">
        <v>1</v>
      </c>
      <c r="H153" s="19">
        <f t="shared" si="4"/>
        <v>995101731</v>
      </c>
      <c r="I153" s="19">
        <f t="shared" si="5"/>
        <v>995101731</v>
      </c>
      <c r="J153" s="18" t="s">
        <v>71</v>
      </c>
      <c r="K153" s="22">
        <v>1</v>
      </c>
      <c r="L153" s="18" t="s">
        <v>74</v>
      </c>
      <c r="M153" s="18" t="s">
        <v>72</v>
      </c>
      <c r="N153" s="18" t="s">
        <v>72</v>
      </c>
      <c r="O153" s="23" t="s">
        <v>73</v>
      </c>
      <c r="P153" s="91"/>
      <c r="Q153" s="58">
        <f>+V153</f>
        <v>995101731</v>
      </c>
      <c r="R153" s="59">
        <v>764221</v>
      </c>
      <c r="S153" s="92">
        <v>1084</v>
      </c>
      <c r="T153" s="92" t="s">
        <v>1021</v>
      </c>
      <c r="U153" s="92">
        <v>145</v>
      </c>
      <c r="V153" s="98">
        <v>995101731</v>
      </c>
      <c r="W153" s="94" t="s">
        <v>433</v>
      </c>
      <c r="X153" s="94" t="s">
        <v>788</v>
      </c>
      <c r="Y153" s="95">
        <v>860027872</v>
      </c>
      <c r="Z153" s="95">
        <v>3</v>
      </c>
      <c r="AA153" s="96">
        <v>311001107629</v>
      </c>
      <c r="AB153" s="95">
        <v>19</v>
      </c>
      <c r="AC153" s="95" t="s">
        <v>494</v>
      </c>
      <c r="AD153" s="95" t="s">
        <v>789</v>
      </c>
      <c r="AE153" s="95">
        <v>0</v>
      </c>
      <c r="AF153" s="95">
        <v>0</v>
      </c>
      <c r="AG153" s="95" t="s">
        <v>434</v>
      </c>
      <c r="AH153" s="95"/>
      <c r="AI153" s="95"/>
      <c r="AJ153" s="95"/>
      <c r="AK153" s="95"/>
      <c r="AL153" s="95"/>
    </row>
    <row r="154" spans="1:38" s="92" customFormat="1" ht="45">
      <c r="A154" s="90">
        <v>146</v>
      </c>
      <c r="B154" s="17" t="s">
        <v>129</v>
      </c>
      <c r="C154" s="18" t="s">
        <v>66</v>
      </c>
      <c r="D154" s="18" t="s">
        <v>127</v>
      </c>
      <c r="E154" s="56">
        <v>41292</v>
      </c>
      <c r="F154" s="57">
        <v>241774062</v>
      </c>
      <c r="G154" s="22">
        <v>1</v>
      </c>
      <c r="H154" s="19">
        <f t="shared" si="4"/>
        <v>241774062</v>
      </c>
      <c r="I154" s="19">
        <f t="shared" si="5"/>
        <v>241774062</v>
      </c>
      <c r="J154" s="18" t="s">
        <v>71</v>
      </c>
      <c r="K154" s="22">
        <v>1</v>
      </c>
      <c r="L154" s="18" t="s">
        <v>74</v>
      </c>
      <c r="M154" s="18" t="s">
        <v>72</v>
      </c>
      <c r="N154" s="18" t="s">
        <v>72</v>
      </c>
      <c r="O154" s="23" t="s">
        <v>73</v>
      </c>
      <c r="P154" s="91"/>
      <c r="Q154" s="58">
        <v>241774062</v>
      </c>
      <c r="R154" s="59">
        <v>664214</v>
      </c>
      <c r="S154" s="92">
        <v>410</v>
      </c>
      <c r="T154" s="92" t="s">
        <v>1022</v>
      </c>
      <c r="U154" s="92">
        <v>146</v>
      </c>
      <c r="V154" s="93">
        <v>259610736</v>
      </c>
      <c r="W154" s="94" t="s">
        <v>791</v>
      </c>
      <c r="X154" s="94" t="s">
        <v>790</v>
      </c>
      <c r="Y154" s="95">
        <v>900015305</v>
      </c>
      <c r="Z154" s="95">
        <v>1</v>
      </c>
      <c r="AA154" s="96">
        <v>311001087601</v>
      </c>
      <c r="AB154" s="95">
        <v>8</v>
      </c>
      <c r="AC154" s="95" t="s">
        <v>490</v>
      </c>
      <c r="AD154" s="95" t="s">
        <v>792</v>
      </c>
      <c r="AE154" s="95">
        <v>4538450</v>
      </c>
      <c r="AF154" s="95">
        <v>4538450</v>
      </c>
      <c r="AG154" s="95" t="s">
        <v>276</v>
      </c>
      <c r="AH154" s="95"/>
      <c r="AI154" s="95"/>
      <c r="AJ154" s="95"/>
      <c r="AK154" s="95"/>
      <c r="AL154" s="95"/>
    </row>
    <row r="155" spans="1:38" s="92" customFormat="1" ht="45">
      <c r="A155" s="90">
        <v>147</v>
      </c>
      <c r="B155" s="17" t="s">
        <v>129</v>
      </c>
      <c r="C155" s="18" t="s">
        <v>66</v>
      </c>
      <c r="D155" s="18" t="s">
        <v>127</v>
      </c>
      <c r="E155" s="56">
        <v>41292</v>
      </c>
      <c r="F155" s="57">
        <v>1602458638</v>
      </c>
      <c r="G155" s="22">
        <v>1</v>
      </c>
      <c r="H155" s="19">
        <f t="shared" si="4"/>
        <v>1602458638</v>
      </c>
      <c r="I155" s="19">
        <f t="shared" si="5"/>
        <v>1602458638</v>
      </c>
      <c r="J155" s="18" t="s">
        <v>71</v>
      </c>
      <c r="K155" s="22">
        <v>1</v>
      </c>
      <c r="L155" s="18" t="s">
        <v>74</v>
      </c>
      <c r="M155" s="18" t="s">
        <v>72</v>
      </c>
      <c r="N155" s="18" t="s">
        <v>72</v>
      </c>
      <c r="O155" s="23" t="s">
        <v>73</v>
      </c>
      <c r="P155" s="91"/>
      <c r="Q155" s="58">
        <v>1602458638</v>
      </c>
      <c r="R155" s="59">
        <v>1618645</v>
      </c>
      <c r="S155" s="92">
        <v>2718</v>
      </c>
      <c r="T155" s="92" t="s">
        <v>1023</v>
      </c>
      <c r="U155" s="92">
        <v>147</v>
      </c>
      <c r="V155" s="93">
        <v>1785917372</v>
      </c>
      <c r="W155" s="94" t="s">
        <v>293</v>
      </c>
      <c r="X155" s="94" t="s">
        <v>793</v>
      </c>
      <c r="Y155" s="95">
        <v>900137458</v>
      </c>
      <c r="Z155" s="95">
        <v>3</v>
      </c>
      <c r="AA155" s="96">
        <v>311001046328</v>
      </c>
      <c r="AB155" s="95">
        <v>10</v>
      </c>
      <c r="AC155" s="95" t="s">
        <v>539</v>
      </c>
      <c r="AD155" s="95" t="s">
        <v>794</v>
      </c>
      <c r="AE155" s="95">
        <v>4427939</v>
      </c>
      <c r="AF155" s="95">
        <v>2914155</v>
      </c>
      <c r="AG155" s="95" t="s">
        <v>294</v>
      </c>
      <c r="AH155" s="95"/>
      <c r="AI155" s="95"/>
      <c r="AJ155" s="95"/>
      <c r="AK155" s="95"/>
      <c r="AL155" s="95"/>
    </row>
    <row r="156" spans="1:38" s="92" customFormat="1" ht="45">
      <c r="A156" s="90">
        <v>148</v>
      </c>
      <c r="B156" s="17" t="s">
        <v>129</v>
      </c>
      <c r="C156" s="18" t="s">
        <v>66</v>
      </c>
      <c r="D156" s="18" t="s">
        <v>127</v>
      </c>
      <c r="E156" s="56">
        <v>41292</v>
      </c>
      <c r="F156" s="57">
        <v>485276031</v>
      </c>
      <c r="G156" s="22">
        <v>1</v>
      </c>
      <c r="H156" s="19">
        <f t="shared" si="4"/>
        <v>485276031</v>
      </c>
      <c r="I156" s="19">
        <f t="shared" si="5"/>
        <v>485276031</v>
      </c>
      <c r="J156" s="18" t="s">
        <v>71</v>
      </c>
      <c r="K156" s="22">
        <v>1</v>
      </c>
      <c r="L156" s="18" t="s">
        <v>74</v>
      </c>
      <c r="M156" s="18" t="s">
        <v>72</v>
      </c>
      <c r="N156" s="18" t="s">
        <v>72</v>
      </c>
      <c r="O156" s="23" t="s">
        <v>73</v>
      </c>
      <c r="P156" s="91"/>
      <c r="Q156" s="58">
        <v>485276031</v>
      </c>
      <c r="R156" s="59">
        <v>1192324</v>
      </c>
      <c r="S156" s="92">
        <v>823</v>
      </c>
      <c r="T156" s="92" t="s">
        <v>1024</v>
      </c>
      <c r="U156" s="92">
        <v>148</v>
      </c>
      <c r="V156" s="93">
        <v>526916298</v>
      </c>
      <c r="W156" s="94" t="s">
        <v>435</v>
      </c>
      <c r="X156" s="94" t="s">
        <v>795</v>
      </c>
      <c r="Y156" s="95">
        <v>800219088</v>
      </c>
      <c r="Z156" s="95">
        <v>1</v>
      </c>
      <c r="AA156" s="96">
        <v>311001041113</v>
      </c>
      <c r="AB156" s="95">
        <v>19</v>
      </c>
      <c r="AC156" s="95" t="s">
        <v>494</v>
      </c>
      <c r="AD156" s="95" t="s">
        <v>796</v>
      </c>
      <c r="AE156" s="95">
        <v>7172495</v>
      </c>
      <c r="AF156" s="95">
        <v>7184181</v>
      </c>
      <c r="AG156" s="95" t="s">
        <v>436</v>
      </c>
      <c r="AH156" s="95"/>
      <c r="AI156" s="95"/>
      <c r="AJ156" s="95"/>
      <c r="AK156" s="95"/>
      <c r="AL156" s="95"/>
    </row>
    <row r="157" spans="1:38" s="92" customFormat="1" ht="45">
      <c r="A157" s="90">
        <v>149</v>
      </c>
      <c r="B157" s="17" t="s">
        <v>129</v>
      </c>
      <c r="C157" s="18" t="s">
        <v>66</v>
      </c>
      <c r="D157" s="18" t="s">
        <v>127</v>
      </c>
      <c r="E157" s="56">
        <v>41292</v>
      </c>
      <c r="F157" s="57">
        <v>572624369</v>
      </c>
      <c r="G157" s="22">
        <v>1</v>
      </c>
      <c r="H157" s="19">
        <f t="shared" si="4"/>
        <v>572624369</v>
      </c>
      <c r="I157" s="19">
        <f t="shared" si="5"/>
        <v>572624369</v>
      </c>
      <c r="J157" s="18" t="s">
        <v>71</v>
      </c>
      <c r="K157" s="22">
        <v>1</v>
      </c>
      <c r="L157" s="18" t="s">
        <v>74</v>
      </c>
      <c r="M157" s="18" t="s">
        <v>72</v>
      </c>
      <c r="N157" s="18" t="s">
        <v>72</v>
      </c>
      <c r="O157" s="23" t="s">
        <v>73</v>
      </c>
      <c r="P157" s="91"/>
      <c r="Q157" s="58">
        <v>572624369</v>
      </c>
      <c r="R157" s="59">
        <v>887790</v>
      </c>
      <c r="S157" s="92">
        <v>971</v>
      </c>
      <c r="T157" s="92" t="s">
        <v>1025</v>
      </c>
      <c r="U157" s="92">
        <v>149</v>
      </c>
      <c r="V157" s="93">
        <v>628250196</v>
      </c>
      <c r="W157" s="94" t="s">
        <v>798</v>
      </c>
      <c r="X157" s="94" t="s">
        <v>797</v>
      </c>
      <c r="Y157" s="95">
        <v>900136482</v>
      </c>
      <c r="Z157" s="95">
        <v>6</v>
      </c>
      <c r="AA157" s="96">
        <v>311001046239</v>
      </c>
      <c r="AB157" s="95">
        <v>7</v>
      </c>
      <c r="AC157" s="95" t="s">
        <v>500</v>
      </c>
      <c r="AD157" s="95" t="s">
        <v>799</v>
      </c>
      <c r="AE157" s="95">
        <v>7756815</v>
      </c>
      <c r="AF157" s="95">
        <v>7195283</v>
      </c>
      <c r="AG157" s="95" t="s">
        <v>226</v>
      </c>
      <c r="AH157" s="95"/>
      <c r="AI157" s="95"/>
      <c r="AJ157" s="95"/>
      <c r="AK157" s="95"/>
      <c r="AL157" s="95"/>
    </row>
    <row r="158" spans="1:38" s="92" customFormat="1" ht="45">
      <c r="A158" s="90">
        <v>150</v>
      </c>
      <c r="B158" s="17" t="s">
        <v>129</v>
      </c>
      <c r="C158" s="18" t="s">
        <v>66</v>
      </c>
      <c r="D158" s="18" t="s">
        <v>127</v>
      </c>
      <c r="E158" s="56">
        <v>41292</v>
      </c>
      <c r="F158" s="57">
        <v>234130578</v>
      </c>
      <c r="G158" s="22">
        <v>1</v>
      </c>
      <c r="H158" s="19">
        <f t="shared" si="4"/>
        <v>234130578</v>
      </c>
      <c r="I158" s="19">
        <f t="shared" si="5"/>
        <v>234130578</v>
      </c>
      <c r="J158" s="18" t="s">
        <v>71</v>
      </c>
      <c r="K158" s="22">
        <v>1</v>
      </c>
      <c r="L158" s="18" t="s">
        <v>74</v>
      </c>
      <c r="M158" s="18" t="s">
        <v>72</v>
      </c>
      <c r="N158" s="18" t="s">
        <v>72</v>
      </c>
      <c r="O158" s="23" t="s">
        <v>73</v>
      </c>
      <c r="P158" s="91"/>
      <c r="Q158" s="58">
        <v>234130578</v>
      </c>
      <c r="R158" s="59">
        <v>1083938</v>
      </c>
      <c r="S158" s="92">
        <v>397</v>
      </c>
      <c r="T158" s="92" t="s">
        <v>1026</v>
      </c>
      <c r="U158" s="92">
        <v>150</v>
      </c>
      <c r="V158" s="93">
        <v>241190013</v>
      </c>
      <c r="W158" s="94" t="s">
        <v>171</v>
      </c>
      <c r="X158" s="94" t="s">
        <v>171</v>
      </c>
      <c r="Y158" s="95">
        <v>860029326</v>
      </c>
      <c r="Z158" s="95">
        <v>2</v>
      </c>
      <c r="AA158" s="96">
        <v>311848000499</v>
      </c>
      <c r="AB158" s="95">
        <v>1</v>
      </c>
      <c r="AC158" s="95" t="s">
        <v>703</v>
      </c>
      <c r="AD158" s="95" t="s">
        <v>800</v>
      </c>
      <c r="AE158" s="95">
        <v>2162437</v>
      </c>
      <c r="AF158" s="95">
        <v>2746577</v>
      </c>
      <c r="AG158" s="95" t="s">
        <v>172</v>
      </c>
      <c r="AH158" s="95"/>
      <c r="AI158" s="95"/>
      <c r="AJ158" s="95"/>
      <c r="AK158" s="95"/>
      <c r="AL158" s="95"/>
    </row>
    <row r="159" spans="1:38" s="92" customFormat="1" ht="45">
      <c r="A159" s="90">
        <v>151</v>
      </c>
      <c r="B159" s="17" t="s">
        <v>129</v>
      </c>
      <c r="C159" s="18" t="s">
        <v>66</v>
      </c>
      <c r="D159" s="18" t="s">
        <v>127</v>
      </c>
      <c r="E159" s="56">
        <v>41292</v>
      </c>
      <c r="F159" s="57">
        <v>1144541899</v>
      </c>
      <c r="G159" s="22">
        <v>1</v>
      </c>
      <c r="H159" s="19">
        <f t="shared" si="4"/>
        <v>1144541899</v>
      </c>
      <c r="I159" s="19">
        <f t="shared" si="5"/>
        <v>1144541899</v>
      </c>
      <c r="J159" s="18" t="s">
        <v>71</v>
      </c>
      <c r="K159" s="22">
        <v>1</v>
      </c>
      <c r="L159" s="18" t="s">
        <v>74</v>
      </c>
      <c r="M159" s="18" t="s">
        <v>72</v>
      </c>
      <c r="N159" s="18" t="s">
        <v>72</v>
      </c>
      <c r="O159" s="23" t="s">
        <v>73</v>
      </c>
      <c r="P159" s="91"/>
      <c r="Q159" s="58">
        <v>1144541899</v>
      </c>
      <c r="R159" s="59">
        <v>1461739</v>
      </c>
      <c r="S159" s="92">
        <v>1942</v>
      </c>
      <c r="T159" s="92" t="s">
        <v>1027</v>
      </c>
      <c r="U159" s="92">
        <v>151</v>
      </c>
      <c r="V159" s="93">
        <v>1370685168</v>
      </c>
      <c r="W159" s="94" t="s">
        <v>325</v>
      </c>
      <c r="X159" s="94" t="s">
        <v>325</v>
      </c>
      <c r="Y159" s="95">
        <v>830057309</v>
      </c>
      <c r="Z159" s="95">
        <v>7</v>
      </c>
      <c r="AA159" s="96">
        <v>311001090793</v>
      </c>
      <c r="AB159" s="95">
        <v>11</v>
      </c>
      <c r="AC159" s="95" t="s">
        <v>486</v>
      </c>
      <c r="AD159" s="95" t="s">
        <v>801</v>
      </c>
      <c r="AE159" s="95">
        <v>6892766</v>
      </c>
      <c r="AF159" s="95">
        <v>6905449</v>
      </c>
      <c r="AG159" s="95" t="s">
        <v>326</v>
      </c>
      <c r="AH159" s="95"/>
      <c r="AI159" s="95"/>
      <c r="AJ159" s="95"/>
      <c r="AK159" s="95"/>
      <c r="AL159" s="95"/>
    </row>
    <row r="160" spans="1:38" s="92" customFormat="1" ht="45">
      <c r="A160" s="90">
        <v>152</v>
      </c>
      <c r="B160" s="17" t="s">
        <v>129</v>
      </c>
      <c r="C160" s="18" t="s">
        <v>66</v>
      </c>
      <c r="D160" s="18" t="s">
        <v>127</v>
      </c>
      <c r="E160" s="56">
        <v>41292</v>
      </c>
      <c r="F160" s="57">
        <v>1361710928</v>
      </c>
      <c r="G160" s="22">
        <v>1</v>
      </c>
      <c r="H160" s="19">
        <f t="shared" si="4"/>
        <v>1361710928</v>
      </c>
      <c r="I160" s="19">
        <f t="shared" si="5"/>
        <v>1361710928</v>
      </c>
      <c r="J160" s="18" t="s">
        <v>71</v>
      </c>
      <c r="K160" s="22">
        <v>1</v>
      </c>
      <c r="L160" s="18" t="s">
        <v>74</v>
      </c>
      <c r="M160" s="18" t="s">
        <v>72</v>
      </c>
      <c r="N160" s="18" t="s">
        <v>72</v>
      </c>
      <c r="O160" s="23" t="s">
        <v>73</v>
      </c>
      <c r="P160" s="91"/>
      <c r="Q160" s="58">
        <v>1361710928</v>
      </c>
      <c r="R160" s="59">
        <v>1200803</v>
      </c>
      <c r="S160" s="92">
        <v>2310</v>
      </c>
      <c r="T160" s="92" t="s">
        <v>1028</v>
      </c>
      <c r="U160" s="92">
        <v>152</v>
      </c>
      <c r="V160" s="93">
        <v>1671121856</v>
      </c>
      <c r="W160" s="94" t="s">
        <v>803</v>
      </c>
      <c r="X160" s="94" t="s">
        <v>802</v>
      </c>
      <c r="Y160" s="95">
        <v>830083000</v>
      </c>
      <c r="Z160" s="95">
        <v>7</v>
      </c>
      <c r="AA160" s="96">
        <v>311001097500</v>
      </c>
      <c r="AB160" s="95">
        <v>11</v>
      </c>
      <c r="AC160" s="95" t="s">
        <v>486</v>
      </c>
      <c r="AD160" s="95" t="s">
        <v>804</v>
      </c>
      <c r="AE160" s="95">
        <v>5386773</v>
      </c>
      <c r="AF160" s="95">
        <v>6873835</v>
      </c>
      <c r="AG160" s="95" t="s">
        <v>369</v>
      </c>
      <c r="AH160" s="95"/>
      <c r="AI160" s="95"/>
      <c r="AJ160" s="95"/>
      <c r="AK160" s="95"/>
      <c r="AL160" s="95"/>
    </row>
    <row r="161" spans="1:38" s="92" customFormat="1" ht="45">
      <c r="A161" s="90">
        <v>153</v>
      </c>
      <c r="B161" s="17" t="s">
        <v>129</v>
      </c>
      <c r="C161" s="18" t="s">
        <v>66</v>
      </c>
      <c r="D161" s="18" t="s">
        <v>127</v>
      </c>
      <c r="E161" s="56">
        <v>41292</v>
      </c>
      <c r="F161" s="57">
        <v>407660880</v>
      </c>
      <c r="G161" s="22">
        <v>1</v>
      </c>
      <c r="H161" s="19">
        <f t="shared" si="4"/>
        <v>407660880</v>
      </c>
      <c r="I161" s="19">
        <f t="shared" si="5"/>
        <v>407660880</v>
      </c>
      <c r="J161" s="18" t="s">
        <v>71</v>
      </c>
      <c r="K161" s="22">
        <v>1</v>
      </c>
      <c r="L161" s="18" t="s">
        <v>74</v>
      </c>
      <c r="M161" s="18" t="s">
        <v>72</v>
      </c>
      <c r="N161" s="18" t="s">
        <v>72</v>
      </c>
      <c r="O161" s="23" t="s">
        <v>73</v>
      </c>
      <c r="P161" s="91"/>
      <c r="Q161" s="58">
        <v>407660880</v>
      </c>
      <c r="R161" s="59">
        <v>1078468</v>
      </c>
      <c r="S161" s="92">
        <v>692</v>
      </c>
      <c r="T161" s="92" t="s">
        <v>1029</v>
      </c>
      <c r="U161" s="92">
        <v>153</v>
      </c>
      <c r="V161" s="93">
        <v>427561030</v>
      </c>
      <c r="W161" s="94" t="s">
        <v>805</v>
      </c>
      <c r="X161" s="94" t="s">
        <v>549</v>
      </c>
      <c r="Y161" s="95">
        <v>860031909</v>
      </c>
      <c r="Z161" s="95">
        <v>2</v>
      </c>
      <c r="AA161" s="96">
        <v>311001017018</v>
      </c>
      <c r="AB161" s="95">
        <v>8</v>
      </c>
      <c r="AC161" s="95" t="s">
        <v>490</v>
      </c>
      <c r="AD161" s="95" t="s">
        <v>806</v>
      </c>
      <c r="AE161" s="95">
        <v>2927071</v>
      </c>
      <c r="AF161" s="95">
        <v>2920373</v>
      </c>
      <c r="AG161" s="95" t="s">
        <v>259</v>
      </c>
      <c r="AH161" s="95"/>
      <c r="AI161" s="95"/>
      <c r="AJ161" s="95"/>
      <c r="AK161" s="95"/>
      <c r="AL161" s="95"/>
    </row>
    <row r="162" spans="1:38" s="92" customFormat="1" ht="45">
      <c r="A162" s="90">
        <v>154</v>
      </c>
      <c r="B162" s="17" t="s">
        <v>129</v>
      </c>
      <c r="C162" s="18" t="s">
        <v>66</v>
      </c>
      <c r="D162" s="18" t="s">
        <v>127</v>
      </c>
      <c r="E162" s="56">
        <v>41292</v>
      </c>
      <c r="F162" s="57">
        <v>1279462447</v>
      </c>
      <c r="G162" s="22">
        <v>1</v>
      </c>
      <c r="H162" s="19">
        <f t="shared" si="4"/>
        <v>1279462447</v>
      </c>
      <c r="I162" s="19">
        <f t="shared" si="5"/>
        <v>1279462447</v>
      </c>
      <c r="J162" s="18" t="s">
        <v>71</v>
      </c>
      <c r="K162" s="22">
        <v>1</v>
      </c>
      <c r="L162" s="18" t="s">
        <v>74</v>
      </c>
      <c r="M162" s="18" t="s">
        <v>72</v>
      </c>
      <c r="N162" s="18" t="s">
        <v>72</v>
      </c>
      <c r="O162" s="23" t="s">
        <v>73</v>
      </c>
      <c r="P162" s="91"/>
      <c r="Q162" s="58">
        <v>1279462447</v>
      </c>
      <c r="R162" s="59">
        <v>1396793</v>
      </c>
      <c r="S162" s="92">
        <v>2170</v>
      </c>
      <c r="T162" s="92" t="s">
        <v>1030</v>
      </c>
      <c r="U162" s="92">
        <v>154</v>
      </c>
      <c r="V162" s="93">
        <v>1375503317</v>
      </c>
      <c r="W162" s="94" t="s">
        <v>350</v>
      </c>
      <c r="X162" s="94" t="s">
        <v>807</v>
      </c>
      <c r="Y162" s="95">
        <v>900164413</v>
      </c>
      <c r="Z162" s="95">
        <v>7</v>
      </c>
      <c r="AA162" s="96">
        <v>311769000785</v>
      </c>
      <c r="AB162" s="95">
        <v>11</v>
      </c>
      <c r="AC162" s="95" t="s">
        <v>486</v>
      </c>
      <c r="AD162" s="95" t="s">
        <v>808</v>
      </c>
      <c r="AE162" s="95">
        <v>5351908</v>
      </c>
      <c r="AF162" s="95">
        <v>5351908</v>
      </c>
      <c r="AG162" s="95" t="s">
        <v>351</v>
      </c>
      <c r="AH162" s="95"/>
      <c r="AI162" s="95"/>
      <c r="AJ162" s="95"/>
      <c r="AK162" s="95"/>
      <c r="AL162" s="95"/>
    </row>
    <row r="163" spans="1:38" s="92" customFormat="1" ht="49.5" customHeight="1">
      <c r="A163" s="90">
        <v>155</v>
      </c>
      <c r="B163" s="17" t="s">
        <v>129</v>
      </c>
      <c r="C163" s="18" t="s">
        <v>66</v>
      </c>
      <c r="D163" s="18" t="s">
        <v>127</v>
      </c>
      <c r="E163" s="56">
        <v>41292</v>
      </c>
      <c r="F163" s="57">
        <v>100465892</v>
      </c>
      <c r="G163" s="22">
        <v>1</v>
      </c>
      <c r="H163" s="19">
        <f t="shared" si="4"/>
        <v>100465892</v>
      </c>
      <c r="I163" s="19">
        <f t="shared" si="5"/>
        <v>100465892</v>
      </c>
      <c r="J163" s="18" t="s">
        <v>71</v>
      </c>
      <c r="K163" s="22">
        <v>1</v>
      </c>
      <c r="L163" s="18" t="s">
        <v>74</v>
      </c>
      <c r="M163" s="18" t="s">
        <v>72</v>
      </c>
      <c r="N163" s="18" t="s">
        <v>72</v>
      </c>
      <c r="O163" s="23" t="s">
        <v>73</v>
      </c>
      <c r="P163" s="91"/>
      <c r="Q163" s="58">
        <v>100465892</v>
      </c>
      <c r="R163" s="59">
        <v>921705</v>
      </c>
      <c r="S163" s="92">
        <v>170</v>
      </c>
      <c r="T163" s="92" t="s">
        <v>1031</v>
      </c>
      <c r="U163" s="92">
        <v>155</v>
      </c>
      <c r="V163" s="93">
        <v>111162096</v>
      </c>
      <c r="W163" s="94" t="s">
        <v>167</v>
      </c>
      <c r="X163" s="94" t="s">
        <v>809</v>
      </c>
      <c r="Y163" s="95">
        <v>900207319</v>
      </c>
      <c r="Z163" s="95">
        <v>9</v>
      </c>
      <c r="AA163" s="96">
        <v>311001004876</v>
      </c>
      <c r="AB163" s="95">
        <v>19</v>
      </c>
      <c r="AC163" s="95" t="s">
        <v>494</v>
      </c>
      <c r="AD163" s="95" t="s">
        <v>810</v>
      </c>
      <c r="AE163" s="95">
        <v>7155007</v>
      </c>
      <c r="AF163" s="95">
        <v>0</v>
      </c>
      <c r="AG163" s="95" t="s">
        <v>811</v>
      </c>
      <c r="AH163" s="95"/>
      <c r="AI163" s="95"/>
      <c r="AJ163" s="95"/>
      <c r="AK163" s="95"/>
      <c r="AL163" s="95"/>
    </row>
    <row r="164" spans="1:38" s="92" customFormat="1" ht="45">
      <c r="A164" s="90">
        <v>156</v>
      </c>
      <c r="B164" s="17" t="s">
        <v>129</v>
      </c>
      <c r="C164" s="18" t="s">
        <v>66</v>
      </c>
      <c r="D164" s="18" t="s">
        <v>127</v>
      </c>
      <c r="E164" s="56">
        <v>41292</v>
      </c>
      <c r="F164" s="57">
        <v>1111819536</v>
      </c>
      <c r="G164" s="22">
        <v>1</v>
      </c>
      <c r="H164" s="19">
        <f t="shared" si="4"/>
        <v>1111819536</v>
      </c>
      <c r="I164" s="19">
        <f t="shared" si="5"/>
        <v>1111819536</v>
      </c>
      <c r="J164" s="18" t="s">
        <v>71</v>
      </c>
      <c r="K164" s="22">
        <v>1</v>
      </c>
      <c r="L164" s="18" t="s">
        <v>74</v>
      </c>
      <c r="M164" s="18" t="s">
        <v>72</v>
      </c>
      <c r="N164" s="18" t="s">
        <v>72</v>
      </c>
      <c r="O164" s="23" t="s">
        <v>73</v>
      </c>
      <c r="P164" s="91"/>
      <c r="Q164" s="58">
        <v>1111819536</v>
      </c>
      <c r="R164" s="59">
        <v>955171</v>
      </c>
      <c r="S164" s="92">
        <v>1886</v>
      </c>
      <c r="T164" s="92" t="s">
        <v>1032</v>
      </c>
      <c r="U164" s="92">
        <v>156</v>
      </c>
      <c r="V164" s="93">
        <v>1326715083</v>
      </c>
      <c r="W164" s="94" t="s">
        <v>395</v>
      </c>
      <c r="X164" s="94" t="s">
        <v>812</v>
      </c>
      <c r="Y164" s="95">
        <v>900136684</v>
      </c>
      <c r="Z164" s="95">
        <v>7</v>
      </c>
      <c r="AA164" s="61">
        <v>311001046263</v>
      </c>
      <c r="AB164" s="95">
        <v>19</v>
      </c>
      <c r="AC164" s="95" t="s">
        <v>494</v>
      </c>
      <c r="AD164" s="95" t="s">
        <v>813</v>
      </c>
      <c r="AE164" s="95">
        <v>7159641</v>
      </c>
      <c r="AF164" s="95">
        <v>7179150</v>
      </c>
      <c r="AG164" s="95" t="s">
        <v>396</v>
      </c>
      <c r="AH164" s="95"/>
      <c r="AI164" s="95"/>
      <c r="AJ164" s="95"/>
      <c r="AK164" s="95"/>
      <c r="AL164" s="95"/>
    </row>
    <row r="165" spans="1:38" s="92" customFormat="1" ht="45">
      <c r="A165" s="90">
        <v>157</v>
      </c>
      <c r="B165" s="17" t="s">
        <v>129</v>
      </c>
      <c r="C165" s="18" t="s">
        <v>66</v>
      </c>
      <c r="D165" s="18" t="s">
        <v>127</v>
      </c>
      <c r="E165" s="56">
        <v>41292</v>
      </c>
      <c r="F165" s="57">
        <v>2709093703</v>
      </c>
      <c r="G165" s="22">
        <v>1</v>
      </c>
      <c r="H165" s="19">
        <f t="shared" si="4"/>
        <v>2709093703</v>
      </c>
      <c r="I165" s="19">
        <f t="shared" si="5"/>
        <v>2709093703</v>
      </c>
      <c r="J165" s="18" t="s">
        <v>71</v>
      </c>
      <c r="K165" s="22">
        <v>1</v>
      </c>
      <c r="L165" s="18" t="s">
        <v>74</v>
      </c>
      <c r="M165" s="18" t="s">
        <v>72</v>
      </c>
      <c r="N165" s="18" t="s">
        <v>72</v>
      </c>
      <c r="O165" s="23" t="s">
        <v>73</v>
      </c>
      <c r="P165" s="91"/>
      <c r="Q165" s="58">
        <v>2709093703</v>
      </c>
      <c r="R165" s="59">
        <v>1451819</v>
      </c>
      <c r="S165" s="92">
        <v>4596</v>
      </c>
      <c r="T165" s="92" t="s">
        <v>1033</v>
      </c>
      <c r="U165" s="92">
        <v>157</v>
      </c>
      <c r="V165" s="93">
        <v>3344480521</v>
      </c>
      <c r="W165" s="94" t="s">
        <v>217</v>
      </c>
      <c r="X165" s="94" t="s">
        <v>814</v>
      </c>
      <c r="Y165" s="95">
        <v>830056893</v>
      </c>
      <c r="Z165" s="95">
        <v>2</v>
      </c>
      <c r="AA165" s="96">
        <v>311102001287</v>
      </c>
      <c r="AB165" s="95">
        <v>7</v>
      </c>
      <c r="AC165" s="95" t="s">
        <v>500</v>
      </c>
      <c r="AD165" s="95" t="s">
        <v>815</v>
      </c>
      <c r="AE165" s="95">
        <v>7838388</v>
      </c>
      <c r="AF165" s="95">
        <v>7838395</v>
      </c>
      <c r="AG165" s="95" t="s">
        <v>218</v>
      </c>
      <c r="AH165" s="95"/>
      <c r="AI165" s="95"/>
      <c r="AJ165" s="95"/>
      <c r="AK165" s="95"/>
      <c r="AL165" s="95"/>
    </row>
    <row r="166" spans="1:38" s="92" customFormat="1" ht="45">
      <c r="A166" s="90">
        <v>158</v>
      </c>
      <c r="B166" s="17" t="s">
        <v>129</v>
      </c>
      <c r="C166" s="18" t="s">
        <v>66</v>
      </c>
      <c r="D166" s="18" t="s">
        <v>127</v>
      </c>
      <c r="E166" s="56">
        <v>41292</v>
      </c>
      <c r="F166" s="57">
        <v>193465536</v>
      </c>
      <c r="G166" s="22">
        <v>1</v>
      </c>
      <c r="H166" s="19">
        <f t="shared" si="4"/>
        <v>193465536</v>
      </c>
      <c r="I166" s="19">
        <f t="shared" si="5"/>
        <v>193465536</v>
      </c>
      <c r="J166" s="18" t="s">
        <v>71</v>
      </c>
      <c r="K166" s="22">
        <v>1</v>
      </c>
      <c r="L166" s="18" t="s">
        <v>74</v>
      </c>
      <c r="M166" s="18" t="s">
        <v>72</v>
      </c>
      <c r="N166" s="18" t="s">
        <v>72</v>
      </c>
      <c r="O166" s="23" t="s">
        <v>73</v>
      </c>
      <c r="P166" s="91"/>
      <c r="Q166" s="58">
        <v>193465536</v>
      </c>
      <c r="R166" s="59">
        <v>690948</v>
      </c>
      <c r="S166" s="92">
        <v>328</v>
      </c>
      <c r="T166" s="92" t="s">
        <v>1034</v>
      </c>
      <c r="U166" s="92">
        <v>158</v>
      </c>
      <c r="V166" s="93">
        <v>208063402</v>
      </c>
      <c r="W166" s="94" t="s">
        <v>816</v>
      </c>
      <c r="X166" s="94" t="s">
        <v>227</v>
      </c>
      <c r="Y166" s="95">
        <v>900004680</v>
      </c>
      <c r="Z166" s="95">
        <v>1</v>
      </c>
      <c r="AA166" s="96">
        <v>311102001015</v>
      </c>
      <c r="AB166" s="95">
        <v>7</v>
      </c>
      <c r="AC166" s="95" t="s">
        <v>500</v>
      </c>
      <c r="AD166" s="95" t="s">
        <v>817</v>
      </c>
      <c r="AE166" s="95">
        <v>7781264</v>
      </c>
      <c r="AF166" s="95">
        <v>7783919</v>
      </c>
      <c r="AG166" s="95" t="s">
        <v>228</v>
      </c>
      <c r="AH166" s="95"/>
      <c r="AI166" s="95"/>
      <c r="AJ166" s="95"/>
      <c r="AK166" s="95"/>
      <c r="AL166" s="95"/>
    </row>
    <row r="167" spans="1:38" s="92" customFormat="1" ht="45">
      <c r="A167" s="90">
        <v>159</v>
      </c>
      <c r="B167" s="17" t="s">
        <v>129</v>
      </c>
      <c r="C167" s="18" t="s">
        <v>66</v>
      </c>
      <c r="D167" s="18" t="s">
        <v>127</v>
      </c>
      <c r="E167" s="56">
        <v>41292</v>
      </c>
      <c r="F167" s="57">
        <v>7019331111</v>
      </c>
      <c r="G167" s="22">
        <v>1</v>
      </c>
      <c r="H167" s="19">
        <f t="shared" si="4"/>
        <v>7019331111</v>
      </c>
      <c r="I167" s="19">
        <f t="shared" si="5"/>
        <v>7019331111</v>
      </c>
      <c r="J167" s="18" t="s">
        <v>71</v>
      </c>
      <c r="K167" s="22">
        <v>1</v>
      </c>
      <c r="L167" s="18" t="s">
        <v>74</v>
      </c>
      <c r="M167" s="18" t="s">
        <v>72</v>
      </c>
      <c r="N167" s="18" t="s">
        <v>72</v>
      </c>
      <c r="O167" s="23" t="s">
        <v>73</v>
      </c>
      <c r="P167" s="91"/>
      <c r="Q167" s="58">
        <v>7019331111</v>
      </c>
      <c r="R167" s="59">
        <v>1573136</v>
      </c>
      <c r="S167" s="92">
        <v>11907</v>
      </c>
      <c r="T167" s="92" t="s">
        <v>1035</v>
      </c>
      <c r="U167" s="92">
        <v>159</v>
      </c>
      <c r="V167" s="93">
        <v>8383557496</v>
      </c>
      <c r="W167" s="94" t="s">
        <v>819</v>
      </c>
      <c r="X167" s="94" t="s">
        <v>818</v>
      </c>
      <c r="Y167" s="95">
        <v>900029295</v>
      </c>
      <c r="Z167" s="95">
        <v>7</v>
      </c>
      <c r="AA167" s="96">
        <v>311001050023</v>
      </c>
      <c r="AB167" s="95">
        <v>11</v>
      </c>
      <c r="AC167" s="95" t="s">
        <v>486</v>
      </c>
      <c r="AD167" s="95" t="s">
        <v>820</v>
      </c>
      <c r="AE167" s="95">
        <v>6906600</v>
      </c>
      <c r="AF167" s="95">
        <v>6974729</v>
      </c>
      <c r="AG167" s="95" t="s">
        <v>357</v>
      </c>
      <c r="AH167" s="95"/>
      <c r="AI167" s="95"/>
      <c r="AJ167" s="95"/>
      <c r="AK167" s="95"/>
      <c r="AL167" s="95"/>
    </row>
    <row r="168" spans="1:38" s="92" customFormat="1" ht="54">
      <c r="A168" s="90">
        <v>160</v>
      </c>
      <c r="B168" s="17" t="s">
        <v>129</v>
      </c>
      <c r="C168" s="18" t="s">
        <v>66</v>
      </c>
      <c r="D168" s="18" t="s">
        <v>127</v>
      </c>
      <c r="E168" s="56">
        <v>41292</v>
      </c>
      <c r="F168" s="57">
        <v>33154266</v>
      </c>
      <c r="G168" s="22">
        <v>1</v>
      </c>
      <c r="H168" s="19">
        <f t="shared" si="4"/>
        <v>33154266</v>
      </c>
      <c r="I168" s="19">
        <f t="shared" si="5"/>
        <v>33154266</v>
      </c>
      <c r="J168" s="18" t="s">
        <v>71</v>
      </c>
      <c r="K168" s="22">
        <v>1</v>
      </c>
      <c r="L168" s="18" t="s">
        <v>74</v>
      </c>
      <c r="M168" s="18" t="s">
        <v>72</v>
      </c>
      <c r="N168" s="18" t="s">
        <v>72</v>
      </c>
      <c r="O168" s="23" t="s">
        <v>73</v>
      </c>
      <c r="P168" s="91"/>
      <c r="Q168" s="58">
        <v>33154266</v>
      </c>
      <c r="R168" s="59">
        <v>1507012</v>
      </c>
      <c r="S168" s="92">
        <v>56</v>
      </c>
      <c r="T168" s="92" t="s">
        <v>1036</v>
      </c>
      <c r="U168" s="92">
        <v>160</v>
      </c>
      <c r="V168" s="93">
        <v>53600585</v>
      </c>
      <c r="W168" s="94" t="s">
        <v>822</v>
      </c>
      <c r="X168" s="94" t="s">
        <v>821</v>
      </c>
      <c r="Y168" s="95">
        <v>860021935</v>
      </c>
      <c r="Z168" s="95">
        <v>1</v>
      </c>
      <c r="AA168" s="96">
        <v>311001089132</v>
      </c>
      <c r="AB168" s="95">
        <v>4</v>
      </c>
      <c r="AC168" s="95" t="s">
        <v>537</v>
      </c>
      <c r="AD168" s="95" t="s">
        <v>823</v>
      </c>
      <c r="AE168" s="95">
        <v>5607407</v>
      </c>
      <c r="AF168" s="95">
        <v>2897302</v>
      </c>
      <c r="AG168" s="95" t="s">
        <v>824</v>
      </c>
      <c r="AH168" s="95"/>
      <c r="AI168" s="95"/>
      <c r="AJ168" s="95"/>
      <c r="AK168" s="95"/>
      <c r="AL168" s="95"/>
    </row>
    <row r="169" spans="1:38" s="92" customFormat="1" ht="45">
      <c r="A169" s="90">
        <v>161</v>
      </c>
      <c r="B169" s="17" t="s">
        <v>129</v>
      </c>
      <c r="C169" s="18" t="s">
        <v>66</v>
      </c>
      <c r="D169" s="18" t="s">
        <v>127</v>
      </c>
      <c r="E169" s="56">
        <v>41292</v>
      </c>
      <c r="F169" s="57">
        <v>583657896</v>
      </c>
      <c r="G169" s="22">
        <v>1</v>
      </c>
      <c r="H169" s="19">
        <f t="shared" si="4"/>
        <v>583657896</v>
      </c>
      <c r="I169" s="19">
        <f t="shared" si="5"/>
        <v>583657896</v>
      </c>
      <c r="J169" s="18" t="s">
        <v>71</v>
      </c>
      <c r="K169" s="22">
        <v>1</v>
      </c>
      <c r="L169" s="18" t="s">
        <v>74</v>
      </c>
      <c r="M169" s="18" t="s">
        <v>72</v>
      </c>
      <c r="N169" s="18" t="s">
        <v>72</v>
      </c>
      <c r="O169" s="23" t="s">
        <v>73</v>
      </c>
      <c r="P169" s="91"/>
      <c r="Q169" s="58">
        <v>583657896</v>
      </c>
      <c r="R169" s="59">
        <v>1552282</v>
      </c>
      <c r="S169" s="92">
        <v>990</v>
      </c>
      <c r="T169" s="92" t="s">
        <v>1037</v>
      </c>
      <c r="U169" s="92">
        <v>161</v>
      </c>
      <c r="V169" s="93">
        <v>643196972</v>
      </c>
      <c r="W169" s="94" t="s">
        <v>257</v>
      </c>
      <c r="X169" s="94" t="s">
        <v>825</v>
      </c>
      <c r="Y169" s="95">
        <v>900302426</v>
      </c>
      <c r="Z169" s="95">
        <v>5</v>
      </c>
      <c r="AA169" s="96">
        <v>311001027803</v>
      </c>
      <c r="AB169" s="95">
        <v>8</v>
      </c>
      <c r="AC169" s="95" t="s">
        <v>490</v>
      </c>
      <c r="AD169" s="95" t="s">
        <v>826</v>
      </c>
      <c r="AE169" s="95">
        <v>2607561</v>
      </c>
      <c r="AF169" s="95">
        <v>5638989</v>
      </c>
      <c r="AG169" s="95" t="s">
        <v>258</v>
      </c>
      <c r="AH169" s="95"/>
      <c r="AI169" s="95"/>
      <c r="AJ169" s="95"/>
      <c r="AK169" s="95"/>
      <c r="AL169" s="95"/>
    </row>
    <row r="170" spans="1:38" s="92" customFormat="1" ht="45">
      <c r="A170" s="90">
        <v>162</v>
      </c>
      <c r="B170" s="17" t="s">
        <v>129</v>
      </c>
      <c r="C170" s="18" t="s">
        <v>66</v>
      </c>
      <c r="D170" s="18" t="s">
        <v>127</v>
      </c>
      <c r="E170" s="56">
        <v>41292</v>
      </c>
      <c r="F170" s="57">
        <v>1444736587</v>
      </c>
      <c r="G170" s="22">
        <v>1</v>
      </c>
      <c r="H170" s="19">
        <f t="shared" si="4"/>
        <v>1444736587</v>
      </c>
      <c r="I170" s="19">
        <f t="shared" si="5"/>
        <v>1444736587</v>
      </c>
      <c r="J170" s="18" t="s">
        <v>71</v>
      </c>
      <c r="K170" s="22">
        <v>1</v>
      </c>
      <c r="L170" s="18" t="s">
        <v>74</v>
      </c>
      <c r="M170" s="18" t="s">
        <v>72</v>
      </c>
      <c r="N170" s="18" t="s">
        <v>72</v>
      </c>
      <c r="O170" s="23" t="s">
        <v>73</v>
      </c>
      <c r="P170" s="91"/>
      <c r="Q170" s="58">
        <v>1444736587</v>
      </c>
      <c r="R170" s="59">
        <v>1558508</v>
      </c>
      <c r="S170" s="92">
        <v>2451</v>
      </c>
      <c r="T170" s="92" t="s">
        <v>1038</v>
      </c>
      <c r="U170" s="92">
        <v>162</v>
      </c>
      <c r="V170" s="93">
        <v>1738439176</v>
      </c>
      <c r="W170" s="94" t="s">
        <v>463</v>
      </c>
      <c r="X170" s="94" t="s">
        <v>358</v>
      </c>
      <c r="Y170" s="95">
        <v>830146941</v>
      </c>
      <c r="Z170" s="95">
        <v>4</v>
      </c>
      <c r="AA170" s="96">
        <v>311769004306</v>
      </c>
      <c r="AB170" s="95">
        <v>11</v>
      </c>
      <c r="AC170" s="95" t="s">
        <v>486</v>
      </c>
      <c r="AD170" s="95" t="s">
        <v>827</v>
      </c>
      <c r="AE170" s="95">
        <v>6895460</v>
      </c>
      <c r="AF170" s="95">
        <v>6625775</v>
      </c>
      <c r="AG170" s="95" t="s">
        <v>359</v>
      </c>
      <c r="AH170" s="95"/>
      <c r="AI170" s="95"/>
      <c r="AJ170" s="95"/>
      <c r="AK170" s="95"/>
      <c r="AL170" s="95"/>
    </row>
    <row r="171" spans="1:38" s="92" customFormat="1" ht="45">
      <c r="A171" s="90">
        <v>163</v>
      </c>
      <c r="B171" s="17" t="s">
        <v>129</v>
      </c>
      <c r="C171" s="18" t="s">
        <v>66</v>
      </c>
      <c r="D171" s="18" t="s">
        <v>127</v>
      </c>
      <c r="E171" s="56">
        <v>41292</v>
      </c>
      <c r="F171" s="57">
        <v>149305926</v>
      </c>
      <c r="G171" s="22">
        <v>1</v>
      </c>
      <c r="H171" s="19">
        <f t="shared" si="4"/>
        <v>149305926</v>
      </c>
      <c r="I171" s="19">
        <f t="shared" si="5"/>
        <v>149305926</v>
      </c>
      <c r="J171" s="18" t="s">
        <v>71</v>
      </c>
      <c r="K171" s="22">
        <v>1</v>
      </c>
      <c r="L171" s="18" t="s">
        <v>74</v>
      </c>
      <c r="M171" s="18" t="s">
        <v>72</v>
      </c>
      <c r="N171" s="18" t="s">
        <v>72</v>
      </c>
      <c r="O171" s="23" t="s">
        <v>73</v>
      </c>
      <c r="P171" s="91"/>
      <c r="Q171" s="58">
        <v>149305926</v>
      </c>
      <c r="R171" s="59">
        <v>1015687</v>
      </c>
      <c r="S171" s="92">
        <v>253</v>
      </c>
      <c r="T171" s="92" t="s">
        <v>1039</v>
      </c>
      <c r="U171" s="92">
        <v>163</v>
      </c>
      <c r="V171" s="93">
        <v>157482200</v>
      </c>
      <c r="W171" s="94" t="s">
        <v>829</v>
      </c>
      <c r="X171" s="94" t="s">
        <v>828</v>
      </c>
      <c r="Y171" s="95">
        <v>800162589</v>
      </c>
      <c r="Z171" s="95">
        <v>2</v>
      </c>
      <c r="AA171" s="96">
        <v>311001032637</v>
      </c>
      <c r="AB171" s="95">
        <v>7</v>
      </c>
      <c r="AC171" s="95" t="s">
        <v>500</v>
      </c>
      <c r="AD171" s="95" t="s">
        <v>830</v>
      </c>
      <c r="AE171" s="95">
        <v>7771072</v>
      </c>
      <c r="AF171" s="95">
        <v>0</v>
      </c>
      <c r="AG171" s="95" t="s">
        <v>250</v>
      </c>
      <c r="AH171" s="95"/>
      <c r="AI171" s="95"/>
      <c r="AJ171" s="95"/>
      <c r="AK171" s="95"/>
      <c r="AL171" s="95"/>
    </row>
    <row r="172" spans="1:38" s="92" customFormat="1" ht="45">
      <c r="A172" s="90">
        <v>164</v>
      </c>
      <c r="B172" s="17" t="s">
        <v>129</v>
      </c>
      <c r="C172" s="18" t="s">
        <v>66</v>
      </c>
      <c r="D172" s="18" t="s">
        <v>127</v>
      </c>
      <c r="E172" s="56">
        <v>41292</v>
      </c>
      <c r="F172" s="57">
        <v>113580666</v>
      </c>
      <c r="G172" s="22">
        <v>1</v>
      </c>
      <c r="H172" s="19">
        <f t="shared" si="4"/>
        <v>113580666</v>
      </c>
      <c r="I172" s="19">
        <f t="shared" si="5"/>
        <v>113580666</v>
      </c>
      <c r="J172" s="18" t="s">
        <v>71</v>
      </c>
      <c r="K172" s="22">
        <v>1</v>
      </c>
      <c r="L172" s="18" t="s">
        <v>74</v>
      </c>
      <c r="M172" s="18" t="s">
        <v>72</v>
      </c>
      <c r="N172" s="18" t="s">
        <v>72</v>
      </c>
      <c r="O172" s="23" t="s">
        <v>73</v>
      </c>
      <c r="P172" s="91"/>
      <c r="Q172" s="58">
        <v>113580666</v>
      </c>
      <c r="R172" s="59">
        <v>970775</v>
      </c>
      <c r="S172" s="92">
        <v>193</v>
      </c>
      <c r="T172" s="92" t="s">
        <v>1040</v>
      </c>
      <c r="U172" s="92">
        <v>164</v>
      </c>
      <c r="V172" s="93">
        <v>115406342</v>
      </c>
      <c r="W172" s="94" t="s">
        <v>476</v>
      </c>
      <c r="X172" s="94" t="s">
        <v>406</v>
      </c>
      <c r="Y172" s="95">
        <v>41706471</v>
      </c>
      <c r="Z172" s="95">
        <v>6</v>
      </c>
      <c r="AA172" s="96">
        <v>311001037213</v>
      </c>
      <c r="AB172" s="95">
        <v>19</v>
      </c>
      <c r="AC172" s="95" t="s">
        <v>494</v>
      </c>
      <c r="AD172" s="95" t="s">
        <v>831</v>
      </c>
      <c r="AE172" s="95">
        <v>7155221</v>
      </c>
      <c r="AF172" s="95">
        <v>0</v>
      </c>
      <c r="AG172" s="95" t="s">
        <v>407</v>
      </c>
      <c r="AH172" s="95"/>
      <c r="AI172" s="95"/>
      <c r="AJ172" s="95"/>
      <c r="AK172" s="95"/>
      <c r="AL172" s="95"/>
    </row>
    <row r="173" spans="1:38" s="92" customFormat="1" ht="45">
      <c r="A173" s="90">
        <v>165</v>
      </c>
      <c r="B173" s="17" t="s">
        <v>129</v>
      </c>
      <c r="C173" s="18" t="s">
        <v>66</v>
      </c>
      <c r="D173" s="18" t="s">
        <v>127</v>
      </c>
      <c r="E173" s="56">
        <v>41292</v>
      </c>
      <c r="F173" s="57">
        <v>21633458</v>
      </c>
      <c r="G173" s="22">
        <v>1</v>
      </c>
      <c r="H173" s="19">
        <f t="shared" si="4"/>
        <v>21633458</v>
      </c>
      <c r="I173" s="19">
        <f t="shared" si="5"/>
        <v>21633458</v>
      </c>
      <c r="J173" s="18" t="s">
        <v>71</v>
      </c>
      <c r="K173" s="22">
        <v>1</v>
      </c>
      <c r="L173" s="18" t="s">
        <v>74</v>
      </c>
      <c r="M173" s="18" t="s">
        <v>72</v>
      </c>
      <c r="N173" s="18" t="s">
        <v>72</v>
      </c>
      <c r="O173" s="23" t="s">
        <v>73</v>
      </c>
      <c r="P173" s="91"/>
      <c r="Q173" s="58">
        <v>21633458</v>
      </c>
      <c r="R173" s="59">
        <v>1545247</v>
      </c>
      <c r="S173" s="92">
        <v>37</v>
      </c>
      <c r="T173" s="92" t="s">
        <v>1041</v>
      </c>
      <c r="U173" s="92">
        <v>165</v>
      </c>
      <c r="V173" s="93">
        <v>46711375</v>
      </c>
      <c r="W173" s="94" t="s">
        <v>833</v>
      </c>
      <c r="X173" s="94" t="s">
        <v>832</v>
      </c>
      <c r="Y173" s="95">
        <v>860515777</v>
      </c>
      <c r="Z173" s="95">
        <v>5</v>
      </c>
      <c r="AA173" s="96">
        <v>311001100926</v>
      </c>
      <c r="AB173" s="95">
        <v>11</v>
      </c>
      <c r="AC173" s="95" t="s">
        <v>486</v>
      </c>
      <c r="AD173" s="95" t="s">
        <v>834</v>
      </c>
      <c r="AE173" s="95">
        <v>6709850</v>
      </c>
      <c r="AF173" s="95">
        <v>6715622</v>
      </c>
      <c r="AG173" s="95" t="s">
        <v>313</v>
      </c>
      <c r="AH173" s="95"/>
      <c r="AI173" s="95"/>
      <c r="AJ173" s="95"/>
      <c r="AK173" s="95"/>
      <c r="AL173" s="95"/>
    </row>
    <row r="174" spans="1:38" s="92" customFormat="1" ht="45">
      <c r="A174" s="90">
        <v>166</v>
      </c>
      <c r="B174" s="17" t="s">
        <v>129</v>
      </c>
      <c r="C174" s="18" t="s">
        <v>66</v>
      </c>
      <c r="D174" s="18" t="s">
        <v>127</v>
      </c>
      <c r="E174" s="56">
        <v>41292</v>
      </c>
      <c r="F174" s="57">
        <v>276279888</v>
      </c>
      <c r="G174" s="22">
        <v>1</v>
      </c>
      <c r="H174" s="19">
        <f t="shared" si="4"/>
        <v>276279888</v>
      </c>
      <c r="I174" s="19">
        <f t="shared" si="5"/>
        <v>276279888</v>
      </c>
      <c r="J174" s="18" t="s">
        <v>71</v>
      </c>
      <c r="K174" s="22">
        <v>1</v>
      </c>
      <c r="L174" s="18" t="s">
        <v>74</v>
      </c>
      <c r="M174" s="18" t="s">
        <v>72</v>
      </c>
      <c r="N174" s="18" t="s">
        <v>72</v>
      </c>
      <c r="O174" s="23" t="s">
        <v>73</v>
      </c>
      <c r="P174" s="91"/>
      <c r="Q174" s="58">
        <v>276279888</v>
      </c>
      <c r="R174" s="59">
        <v>952689</v>
      </c>
      <c r="S174" s="92">
        <v>469</v>
      </c>
      <c r="T174" s="92" t="s">
        <v>1042</v>
      </c>
      <c r="U174" s="92">
        <v>166</v>
      </c>
      <c r="V174" s="93">
        <v>298926307</v>
      </c>
      <c r="W174" s="94" t="s">
        <v>233</v>
      </c>
      <c r="X174" s="94" t="s">
        <v>233</v>
      </c>
      <c r="Y174" s="95">
        <v>800179103</v>
      </c>
      <c r="Z174" s="95">
        <v>1</v>
      </c>
      <c r="AA174" s="96">
        <v>311102000981</v>
      </c>
      <c r="AB174" s="95">
        <v>7</v>
      </c>
      <c r="AC174" s="95" t="s">
        <v>500</v>
      </c>
      <c r="AD174" s="95" t="s">
        <v>835</v>
      </c>
      <c r="AE174" s="95">
        <v>7764242</v>
      </c>
      <c r="AF174" s="95">
        <v>0</v>
      </c>
      <c r="AG174" s="95" t="s">
        <v>234</v>
      </c>
      <c r="AH174" s="95"/>
      <c r="AI174" s="95"/>
      <c r="AJ174" s="95"/>
      <c r="AK174" s="95"/>
      <c r="AL174" s="95"/>
    </row>
    <row r="175" spans="1:38" s="92" customFormat="1" ht="45">
      <c r="A175" s="90">
        <v>167</v>
      </c>
      <c r="B175" s="17" t="s">
        <v>129</v>
      </c>
      <c r="C175" s="18" t="s">
        <v>66</v>
      </c>
      <c r="D175" s="18" t="s">
        <v>127</v>
      </c>
      <c r="E175" s="56">
        <v>41292</v>
      </c>
      <c r="F175" s="57">
        <v>105580309</v>
      </c>
      <c r="G175" s="22">
        <v>1</v>
      </c>
      <c r="H175" s="19">
        <f t="shared" si="4"/>
        <v>105580309</v>
      </c>
      <c r="I175" s="19">
        <f t="shared" si="5"/>
        <v>105580309</v>
      </c>
      <c r="J175" s="18" t="s">
        <v>71</v>
      </c>
      <c r="K175" s="22">
        <v>1</v>
      </c>
      <c r="L175" s="18" t="s">
        <v>74</v>
      </c>
      <c r="M175" s="18" t="s">
        <v>72</v>
      </c>
      <c r="N175" s="18" t="s">
        <v>72</v>
      </c>
      <c r="O175" s="23" t="s">
        <v>73</v>
      </c>
      <c r="P175" s="91"/>
      <c r="Q175" s="58">
        <v>105580309</v>
      </c>
      <c r="R175" s="59">
        <v>1015195</v>
      </c>
      <c r="S175" s="92">
        <v>179</v>
      </c>
      <c r="T175" s="92" t="s">
        <v>1043</v>
      </c>
      <c r="U175" s="92">
        <v>167</v>
      </c>
      <c r="V175" s="93">
        <v>113964226</v>
      </c>
      <c r="W175" s="94" t="s">
        <v>440</v>
      </c>
      <c r="X175" s="94" t="s">
        <v>184</v>
      </c>
      <c r="Y175" s="95">
        <v>900028963</v>
      </c>
      <c r="Z175" s="95">
        <v>4</v>
      </c>
      <c r="AA175" s="96">
        <v>311001042721</v>
      </c>
      <c r="AB175" s="95">
        <v>5</v>
      </c>
      <c r="AC175" s="95" t="s">
        <v>497</v>
      </c>
      <c r="AD175" s="95" t="s">
        <v>836</v>
      </c>
      <c r="AE175" s="95">
        <v>7684345</v>
      </c>
      <c r="AF175" s="95">
        <v>7208016</v>
      </c>
      <c r="AG175" s="95" t="s">
        <v>185</v>
      </c>
      <c r="AH175" s="95"/>
      <c r="AI175" s="95"/>
      <c r="AJ175" s="95"/>
      <c r="AK175" s="95"/>
      <c r="AL175" s="95"/>
    </row>
    <row r="176" spans="1:38" s="92" customFormat="1" ht="45">
      <c r="A176" s="90">
        <v>168</v>
      </c>
      <c r="B176" s="17" t="s">
        <v>129</v>
      </c>
      <c r="C176" s="18" t="s">
        <v>66</v>
      </c>
      <c r="D176" s="18" t="s">
        <v>127</v>
      </c>
      <c r="E176" s="56">
        <v>41292</v>
      </c>
      <c r="F176" s="57">
        <v>1019086200</v>
      </c>
      <c r="G176" s="22">
        <v>1</v>
      </c>
      <c r="H176" s="19">
        <f t="shared" si="4"/>
        <v>1019086200</v>
      </c>
      <c r="I176" s="19">
        <f t="shared" si="5"/>
        <v>1019086200</v>
      </c>
      <c r="J176" s="18" t="s">
        <v>71</v>
      </c>
      <c r="K176" s="22">
        <v>1</v>
      </c>
      <c r="L176" s="18" t="s">
        <v>74</v>
      </c>
      <c r="M176" s="18" t="s">
        <v>72</v>
      </c>
      <c r="N176" s="18" t="s">
        <v>72</v>
      </c>
      <c r="O176" s="23" t="s">
        <v>73</v>
      </c>
      <c r="P176" s="91"/>
      <c r="Q176" s="58">
        <v>1019086200</v>
      </c>
      <c r="R176" s="59">
        <v>1179498</v>
      </c>
      <c r="S176" s="92">
        <v>1729</v>
      </c>
      <c r="T176" s="92" t="s">
        <v>1044</v>
      </c>
      <c r="U176" s="92">
        <v>168</v>
      </c>
      <c r="V176" s="93">
        <v>1124763892</v>
      </c>
      <c r="W176" s="94" t="s">
        <v>223</v>
      </c>
      <c r="X176" s="94" t="s">
        <v>223</v>
      </c>
      <c r="Y176" s="95">
        <v>900369016</v>
      </c>
      <c r="Z176" s="95">
        <v>7</v>
      </c>
      <c r="AA176" s="96">
        <v>311102000086</v>
      </c>
      <c r="AB176" s="95">
        <v>7</v>
      </c>
      <c r="AC176" s="95" t="s">
        <v>500</v>
      </c>
      <c r="AD176" s="95" t="s">
        <v>837</v>
      </c>
      <c r="AE176" s="95">
        <v>7751327</v>
      </c>
      <c r="AF176" s="95">
        <v>7750289</v>
      </c>
      <c r="AG176" s="95" t="s">
        <v>838</v>
      </c>
      <c r="AH176" s="95"/>
      <c r="AI176" s="95"/>
      <c r="AJ176" s="95"/>
      <c r="AK176" s="95"/>
      <c r="AL176" s="95"/>
    </row>
    <row r="177" spans="1:38" s="92" customFormat="1" ht="45">
      <c r="A177" s="90">
        <v>169</v>
      </c>
      <c r="B177" s="17" t="s">
        <v>129</v>
      </c>
      <c r="C177" s="18" t="s">
        <v>66</v>
      </c>
      <c r="D177" s="18" t="s">
        <v>127</v>
      </c>
      <c r="E177" s="56">
        <v>41292</v>
      </c>
      <c r="F177" s="57">
        <v>417962144</v>
      </c>
      <c r="G177" s="22">
        <v>1</v>
      </c>
      <c r="H177" s="19">
        <f t="shared" si="4"/>
        <v>417962144</v>
      </c>
      <c r="I177" s="19">
        <f t="shared" si="5"/>
        <v>417962144</v>
      </c>
      <c r="J177" s="18" t="s">
        <v>71</v>
      </c>
      <c r="K177" s="22">
        <v>1</v>
      </c>
      <c r="L177" s="18" t="s">
        <v>74</v>
      </c>
      <c r="M177" s="18" t="s">
        <v>72</v>
      </c>
      <c r="N177" s="18" t="s">
        <v>72</v>
      </c>
      <c r="O177" s="23" t="s">
        <v>73</v>
      </c>
      <c r="P177" s="91"/>
      <c r="Q177" s="58">
        <v>417962144</v>
      </c>
      <c r="R177" s="59">
        <v>1094142</v>
      </c>
      <c r="S177" s="92">
        <v>709</v>
      </c>
      <c r="T177" s="92" t="s">
        <v>1045</v>
      </c>
      <c r="U177" s="92">
        <v>169</v>
      </c>
      <c r="V177" s="93">
        <v>437526904</v>
      </c>
      <c r="W177" s="94" t="s">
        <v>161</v>
      </c>
      <c r="X177" s="94" t="s">
        <v>336</v>
      </c>
      <c r="Y177" s="95">
        <v>52357027</v>
      </c>
      <c r="Z177" s="95">
        <v>0</v>
      </c>
      <c r="AA177" s="96">
        <v>551100201906</v>
      </c>
      <c r="AB177" s="95">
        <v>11</v>
      </c>
      <c r="AC177" s="95" t="s">
        <v>486</v>
      </c>
      <c r="AD177" s="95" t="s">
        <v>839</v>
      </c>
      <c r="AE177" s="95">
        <v>6855430</v>
      </c>
      <c r="AF177" s="95">
        <v>6825829</v>
      </c>
      <c r="AG177" s="95" t="s">
        <v>337</v>
      </c>
      <c r="AH177" s="95"/>
      <c r="AI177" s="95"/>
      <c r="AJ177" s="95"/>
      <c r="AK177" s="95"/>
      <c r="AL177" s="95"/>
    </row>
    <row r="178" spans="1:38" s="92" customFormat="1" ht="45">
      <c r="A178" s="90">
        <v>170</v>
      </c>
      <c r="B178" s="17" t="s">
        <v>129</v>
      </c>
      <c r="C178" s="18" t="s">
        <v>66</v>
      </c>
      <c r="D178" s="18" t="s">
        <v>127</v>
      </c>
      <c r="E178" s="56">
        <v>41292</v>
      </c>
      <c r="F178" s="57">
        <v>2307188058</v>
      </c>
      <c r="G178" s="22">
        <v>1</v>
      </c>
      <c r="H178" s="19">
        <f t="shared" si="4"/>
        <v>2307188058</v>
      </c>
      <c r="I178" s="19">
        <f t="shared" si="5"/>
        <v>2307188058</v>
      </c>
      <c r="J178" s="18" t="s">
        <v>71</v>
      </c>
      <c r="K178" s="22">
        <v>1</v>
      </c>
      <c r="L178" s="18" t="s">
        <v>74</v>
      </c>
      <c r="M178" s="18" t="s">
        <v>72</v>
      </c>
      <c r="N178" s="18" t="s">
        <v>72</v>
      </c>
      <c r="O178" s="23" t="s">
        <v>73</v>
      </c>
      <c r="P178" s="91"/>
      <c r="Q178" s="58">
        <v>2307188058</v>
      </c>
      <c r="R178" s="59">
        <v>1481816</v>
      </c>
      <c r="S178" s="92">
        <v>3914</v>
      </c>
      <c r="T178" s="92" t="s">
        <v>1046</v>
      </c>
      <c r="U178" s="92">
        <v>170</v>
      </c>
      <c r="V178" s="93">
        <v>3214141101</v>
      </c>
      <c r="W178" s="94" t="s">
        <v>445</v>
      </c>
      <c r="X178" s="94" t="s">
        <v>828</v>
      </c>
      <c r="Y178" s="95">
        <v>800162589</v>
      </c>
      <c r="Z178" s="95">
        <v>2</v>
      </c>
      <c r="AA178" s="96">
        <v>311001032637</v>
      </c>
      <c r="AB178" s="95">
        <v>7</v>
      </c>
      <c r="AC178" s="95" t="s">
        <v>500</v>
      </c>
      <c r="AD178" s="95" t="s">
        <v>840</v>
      </c>
      <c r="AE178" s="95">
        <v>7230433</v>
      </c>
      <c r="AF178" s="95">
        <v>7237375</v>
      </c>
      <c r="AG178" s="95" t="s">
        <v>253</v>
      </c>
      <c r="AH178" s="95"/>
      <c r="AI178" s="95"/>
      <c r="AJ178" s="95"/>
      <c r="AK178" s="95"/>
      <c r="AL178" s="95"/>
    </row>
    <row r="179" spans="1:38" s="92" customFormat="1" ht="63">
      <c r="A179" s="90">
        <v>171</v>
      </c>
      <c r="B179" s="17" t="s">
        <v>129</v>
      </c>
      <c r="C179" s="18" t="s">
        <v>66</v>
      </c>
      <c r="D179" s="18" t="s">
        <v>127</v>
      </c>
      <c r="E179" s="56">
        <v>41292</v>
      </c>
      <c r="F179" s="57">
        <v>22751936</v>
      </c>
      <c r="G179" s="22">
        <v>1</v>
      </c>
      <c r="H179" s="19">
        <f t="shared" si="4"/>
        <v>22751936</v>
      </c>
      <c r="I179" s="19">
        <f t="shared" si="5"/>
        <v>22751936</v>
      </c>
      <c r="J179" s="18" t="s">
        <v>71</v>
      </c>
      <c r="K179" s="22">
        <v>1</v>
      </c>
      <c r="L179" s="18" t="s">
        <v>74</v>
      </c>
      <c r="M179" s="18" t="s">
        <v>72</v>
      </c>
      <c r="N179" s="18" t="s">
        <v>72</v>
      </c>
      <c r="O179" s="23" t="s">
        <v>73</v>
      </c>
      <c r="P179" s="91"/>
      <c r="Q179" s="58">
        <v>22751936</v>
      </c>
      <c r="R179" s="59">
        <v>541713</v>
      </c>
      <c r="S179" s="92">
        <v>39</v>
      </c>
      <c r="T179" s="92" t="s">
        <v>1047</v>
      </c>
      <c r="U179" s="92">
        <v>171</v>
      </c>
      <c r="V179" s="93">
        <v>48253166</v>
      </c>
      <c r="W179" s="94" t="s">
        <v>382</v>
      </c>
      <c r="X179" s="94" t="s">
        <v>841</v>
      </c>
      <c r="Y179" s="95">
        <v>800101394</v>
      </c>
      <c r="Z179" s="95">
        <v>2</v>
      </c>
      <c r="AA179" s="96">
        <v>311001097577</v>
      </c>
      <c r="AB179" s="95">
        <v>18</v>
      </c>
      <c r="AC179" s="95" t="s">
        <v>547</v>
      </c>
      <c r="AD179" s="95" t="s">
        <v>842</v>
      </c>
      <c r="AE179" s="95">
        <v>5681732</v>
      </c>
      <c r="AF179" s="95">
        <v>5678338</v>
      </c>
      <c r="AG179" s="95" t="s">
        <v>383</v>
      </c>
      <c r="AH179" s="95"/>
      <c r="AI179" s="95"/>
      <c r="AJ179" s="95"/>
      <c r="AK179" s="95"/>
      <c r="AL179" s="95"/>
    </row>
    <row r="180" spans="1:38" s="92" customFormat="1" ht="45">
      <c r="A180" s="90">
        <v>172</v>
      </c>
      <c r="B180" s="17" t="s">
        <v>129</v>
      </c>
      <c r="C180" s="18" t="s">
        <v>66</v>
      </c>
      <c r="D180" s="18" t="s">
        <v>127</v>
      </c>
      <c r="E180" s="56">
        <v>41292</v>
      </c>
      <c r="F180" s="57">
        <v>288071172</v>
      </c>
      <c r="G180" s="22">
        <v>1</v>
      </c>
      <c r="H180" s="19">
        <f t="shared" si="4"/>
        <v>288071172</v>
      </c>
      <c r="I180" s="19">
        <f t="shared" si="5"/>
        <v>288071172</v>
      </c>
      <c r="J180" s="18" t="s">
        <v>71</v>
      </c>
      <c r="K180" s="22">
        <v>1</v>
      </c>
      <c r="L180" s="18" t="s">
        <v>74</v>
      </c>
      <c r="M180" s="18" t="s">
        <v>72</v>
      </c>
      <c r="N180" s="18" t="s">
        <v>72</v>
      </c>
      <c r="O180" s="23" t="s">
        <v>73</v>
      </c>
      <c r="P180" s="91"/>
      <c r="Q180" s="58">
        <v>288071172</v>
      </c>
      <c r="R180" s="59">
        <v>748237</v>
      </c>
      <c r="S180" s="92">
        <v>489</v>
      </c>
      <c r="T180" s="92" t="s">
        <v>1048</v>
      </c>
      <c r="U180" s="92">
        <v>172</v>
      </c>
      <c r="V180" s="93">
        <v>310389055</v>
      </c>
      <c r="W180" s="94" t="s">
        <v>844</v>
      </c>
      <c r="X180" s="94" t="s">
        <v>843</v>
      </c>
      <c r="Y180" s="95">
        <v>800163022</v>
      </c>
      <c r="Z180" s="95">
        <v>3</v>
      </c>
      <c r="AA180" s="96">
        <v>311001042870</v>
      </c>
      <c r="AB180" s="95">
        <v>19</v>
      </c>
      <c r="AC180" s="95" t="s">
        <v>494</v>
      </c>
      <c r="AD180" s="95" t="s">
        <v>845</v>
      </c>
      <c r="AE180" s="95">
        <v>7178086</v>
      </c>
      <c r="AF180" s="95">
        <v>0</v>
      </c>
      <c r="AG180" s="95" t="s">
        <v>394</v>
      </c>
      <c r="AH180" s="95"/>
      <c r="AI180" s="95"/>
      <c r="AJ180" s="95"/>
      <c r="AK180" s="95"/>
      <c r="AL180" s="95"/>
    </row>
    <row r="181" spans="1:38" s="92" customFormat="1" ht="45">
      <c r="A181" s="90">
        <v>173</v>
      </c>
      <c r="B181" s="17" t="s">
        <v>129</v>
      </c>
      <c r="C181" s="18" t="s">
        <v>66</v>
      </c>
      <c r="D181" s="18" t="s">
        <v>127</v>
      </c>
      <c r="E181" s="56">
        <v>41292</v>
      </c>
      <c r="F181" s="57">
        <v>118981949</v>
      </c>
      <c r="G181" s="22">
        <v>1</v>
      </c>
      <c r="H181" s="19">
        <f t="shared" si="4"/>
        <v>118981949</v>
      </c>
      <c r="I181" s="19">
        <f t="shared" si="5"/>
        <v>118981949</v>
      </c>
      <c r="J181" s="18" t="s">
        <v>71</v>
      </c>
      <c r="K181" s="22">
        <v>1</v>
      </c>
      <c r="L181" s="18" t="s">
        <v>74</v>
      </c>
      <c r="M181" s="18" t="s">
        <v>72</v>
      </c>
      <c r="N181" s="18" t="s">
        <v>72</v>
      </c>
      <c r="O181" s="23" t="s">
        <v>73</v>
      </c>
      <c r="P181" s="91"/>
      <c r="Q181" s="58">
        <v>118981949</v>
      </c>
      <c r="R181" s="59">
        <v>849871</v>
      </c>
      <c r="S181" s="92">
        <v>202</v>
      </c>
      <c r="T181" s="92" t="s">
        <v>1049</v>
      </c>
      <c r="U181" s="92">
        <v>173</v>
      </c>
      <c r="V181" s="93">
        <v>126036226</v>
      </c>
      <c r="W181" s="94" t="s">
        <v>191</v>
      </c>
      <c r="X181" s="94" t="s">
        <v>846</v>
      </c>
      <c r="Y181" s="95">
        <v>900029664</v>
      </c>
      <c r="Z181" s="95">
        <v>1</v>
      </c>
      <c r="AA181" s="96">
        <v>311001046689</v>
      </c>
      <c r="AB181" s="95">
        <v>5</v>
      </c>
      <c r="AC181" s="95" t="s">
        <v>497</v>
      </c>
      <c r="AD181" s="95" t="s">
        <v>847</v>
      </c>
      <c r="AE181" s="95">
        <v>7627313</v>
      </c>
      <c r="AF181" s="95">
        <v>2761652</v>
      </c>
      <c r="AG181" s="95" t="s">
        <v>192</v>
      </c>
      <c r="AH181" s="95"/>
      <c r="AI181" s="95"/>
      <c r="AJ181" s="95"/>
      <c r="AK181" s="95"/>
      <c r="AL181" s="95"/>
    </row>
    <row r="182" spans="1:38" s="92" customFormat="1" ht="45">
      <c r="A182" s="90">
        <v>174</v>
      </c>
      <c r="B182" s="17" t="s">
        <v>129</v>
      </c>
      <c r="C182" s="18" t="s">
        <v>66</v>
      </c>
      <c r="D182" s="18" t="s">
        <v>127</v>
      </c>
      <c r="E182" s="56">
        <v>41292</v>
      </c>
      <c r="F182" s="57">
        <v>422493238</v>
      </c>
      <c r="G182" s="22">
        <v>1</v>
      </c>
      <c r="H182" s="19">
        <f t="shared" si="4"/>
        <v>422493238</v>
      </c>
      <c r="I182" s="19">
        <f t="shared" si="5"/>
        <v>422493238</v>
      </c>
      <c r="J182" s="18" t="s">
        <v>71</v>
      </c>
      <c r="K182" s="22">
        <v>1</v>
      </c>
      <c r="L182" s="18" t="s">
        <v>74</v>
      </c>
      <c r="M182" s="18" t="s">
        <v>72</v>
      </c>
      <c r="N182" s="18" t="s">
        <v>72</v>
      </c>
      <c r="O182" s="23" t="s">
        <v>73</v>
      </c>
      <c r="P182" s="91"/>
      <c r="Q182" s="58">
        <v>422493238</v>
      </c>
      <c r="R182" s="59">
        <v>1656836</v>
      </c>
      <c r="S182" s="92">
        <v>717</v>
      </c>
      <c r="T182" s="92" t="s">
        <v>1050</v>
      </c>
      <c r="U182" s="92">
        <v>174</v>
      </c>
      <c r="V182" s="93">
        <v>458634205</v>
      </c>
      <c r="W182" s="94" t="s">
        <v>849</v>
      </c>
      <c r="X182" s="94" t="s">
        <v>848</v>
      </c>
      <c r="Y182" s="95">
        <v>900179678</v>
      </c>
      <c r="Z182" s="95">
        <v>7</v>
      </c>
      <c r="AA182" s="96">
        <v>311001001553</v>
      </c>
      <c r="AB182" s="95">
        <v>18</v>
      </c>
      <c r="AC182" s="95" t="s">
        <v>547</v>
      </c>
      <c r="AD182" s="95" t="s">
        <v>850</v>
      </c>
      <c r="AE182" s="95">
        <v>7676094</v>
      </c>
      <c r="AF182" s="95">
        <v>2798490</v>
      </c>
      <c r="AG182" s="95" t="s">
        <v>379</v>
      </c>
      <c r="AH182" s="95"/>
      <c r="AI182" s="95"/>
      <c r="AJ182" s="95"/>
      <c r="AK182" s="95"/>
      <c r="AL182" s="95"/>
    </row>
    <row r="183" spans="1:38" s="92" customFormat="1" ht="45">
      <c r="A183" s="90">
        <v>175</v>
      </c>
      <c r="B183" s="17" t="s">
        <v>129</v>
      </c>
      <c r="C183" s="18" t="s">
        <v>66</v>
      </c>
      <c r="D183" s="18" t="s">
        <v>127</v>
      </c>
      <c r="E183" s="56">
        <v>41292</v>
      </c>
      <c r="F183" s="57">
        <v>261745402</v>
      </c>
      <c r="G183" s="22">
        <v>1</v>
      </c>
      <c r="H183" s="19">
        <f t="shared" si="4"/>
        <v>261745402</v>
      </c>
      <c r="I183" s="19">
        <f t="shared" si="5"/>
        <v>261745402</v>
      </c>
      <c r="J183" s="18" t="s">
        <v>71</v>
      </c>
      <c r="K183" s="22">
        <v>1</v>
      </c>
      <c r="L183" s="18" t="s">
        <v>74</v>
      </c>
      <c r="M183" s="18" t="s">
        <v>72</v>
      </c>
      <c r="N183" s="18" t="s">
        <v>72</v>
      </c>
      <c r="O183" s="23" t="s">
        <v>73</v>
      </c>
      <c r="P183" s="91"/>
      <c r="Q183" s="58">
        <v>261745402</v>
      </c>
      <c r="R183" s="59">
        <v>912005</v>
      </c>
      <c r="S183" s="92">
        <v>444</v>
      </c>
      <c r="T183" s="92" t="s">
        <v>1051</v>
      </c>
      <c r="U183" s="92">
        <v>175</v>
      </c>
      <c r="V183" s="93">
        <v>291485722</v>
      </c>
      <c r="W183" s="94" t="s">
        <v>422</v>
      </c>
      <c r="X183" s="94" t="s">
        <v>851</v>
      </c>
      <c r="Y183" s="95">
        <v>830073149</v>
      </c>
      <c r="Z183" s="95">
        <v>2</v>
      </c>
      <c r="AA183" s="96">
        <v>311001039780</v>
      </c>
      <c r="AB183" s="95">
        <v>19</v>
      </c>
      <c r="AC183" s="95" t="s">
        <v>494</v>
      </c>
      <c r="AD183" s="95" t="s">
        <v>852</v>
      </c>
      <c r="AE183" s="95">
        <v>7754482</v>
      </c>
      <c r="AF183" s="95">
        <v>0</v>
      </c>
      <c r="AG183" s="95" t="s">
        <v>423</v>
      </c>
      <c r="AH183" s="95"/>
      <c r="AI183" s="95"/>
      <c r="AJ183" s="95"/>
      <c r="AK183" s="95"/>
      <c r="AL183" s="95"/>
    </row>
    <row r="184" spans="1:38" s="92" customFormat="1" ht="72">
      <c r="A184" s="90">
        <v>176</v>
      </c>
      <c r="B184" s="17" t="s">
        <v>129</v>
      </c>
      <c r="C184" s="18" t="s">
        <v>66</v>
      </c>
      <c r="D184" s="18" t="s">
        <v>127</v>
      </c>
      <c r="E184" s="56">
        <v>41292</v>
      </c>
      <c r="F184" s="57">
        <v>21752757</v>
      </c>
      <c r="G184" s="22">
        <v>1</v>
      </c>
      <c r="H184" s="19">
        <f t="shared" si="4"/>
        <v>21752757</v>
      </c>
      <c r="I184" s="19">
        <f t="shared" si="5"/>
        <v>21752757</v>
      </c>
      <c r="J184" s="18" t="s">
        <v>71</v>
      </c>
      <c r="K184" s="22">
        <v>1</v>
      </c>
      <c r="L184" s="18" t="s">
        <v>74</v>
      </c>
      <c r="M184" s="18" t="s">
        <v>72</v>
      </c>
      <c r="N184" s="18" t="s">
        <v>72</v>
      </c>
      <c r="O184" s="23" t="s">
        <v>73</v>
      </c>
      <c r="P184" s="91"/>
      <c r="Q184" s="58">
        <v>21752757</v>
      </c>
      <c r="R184" s="59">
        <v>1673289</v>
      </c>
      <c r="S184" s="92">
        <v>37</v>
      </c>
      <c r="T184" s="92" t="s">
        <v>1052</v>
      </c>
      <c r="U184" s="92">
        <v>176</v>
      </c>
      <c r="V184" s="93">
        <v>47129411</v>
      </c>
      <c r="W184" s="94" t="s">
        <v>854</v>
      </c>
      <c r="X184" s="94" t="s">
        <v>853</v>
      </c>
      <c r="Y184" s="95">
        <v>800016990</v>
      </c>
      <c r="Z184" s="95">
        <v>9</v>
      </c>
      <c r="AA184" s="96">
        <v>311001108161</v>
      </c>
      <c r="AB184" s="95">
        <v>13</v>
      </c>
      <c r="AC184" s="95" t="s">
        <v>855</v>
      </c>
      <c r="AD184" s="95" t="s">
        <v>856</v>
      </c>
      <c r="AE184" s="95">
        <v>2854007</v>
      </c>
      <c r="AF184" s="95">
        <v>4807256</v>
      </c>
      <c r="AG184" s="95" t="s">
        <v>374</v>
      </c>
      <c r="AH184" s="95"/>
      <c r="AI184" s="95"/>
      <c r="AJ184" s="95"/>
      <c r="AK184" s="95"/>
      <c r="AL184" s="95"/>
    </row>
    <row r="185" spans="1:38" s="92" customFormat="1" ht="45">
      <c r="A185" s="90">
        <v>177</v>
      </c>
      <c r="B185" s="17" t="s">
        <v>129</v>
      </c>
      <c r="C185" s="18" t="s">
        <v>66</v>
      </c>
      <c r="D185" s="18" t="s">
        <v>127</v>
      </c>
      <c r="E185" s="56">
        <v>41292</v>
      </c>
      <c r="F185" s="57">
        <v>803073529</v>
      </c>
      <c r="G185" s="22">
        <v>1</v>
      </c>
      <c r="H185" s="19">
        <f t="shared" si="4"/>
        <v>803073529</v>
      </c>
      <c r="I185" s="19">
        <f t="shared" si="5"/>
        <v>803073529</v>
      </c>
      <c r="J185" s="18" t="s">
        <v>71</v>
      </c>
      <c r="K185" s="22">
        <v>1</v>
      </c>
      <c r="L185" s="18" t="s">
        <v>74</v>
      </c>
      <c r="M185" s="18" t="s">
        <v>72</v>
      </c>
      <c r="N185" s="18" t="s">
        <v>72</v>
      </c>
      <c r="O185" s="23" t="s">
        <v>73</v>
      </c>
      <c r="P185" s="91"/>
      <c r="Q185" s="58">
        <v>803073529</v>
      </c>
      <c r="R185" s="59">
        <v>1145611</v>
      </c>
      <c r="S185" s="92">
        <v>1362</v>
      </c>
      <c r="T185" s="92" t="s">
        <v>1053</v>
      </c>
      <c r="U185" s="92">
        <v>177</v>
      </c>
      <c r="V185" s="93">
        <v>865841616</v>
      </c>
      <c r="W185" s="94" t="s">
        <v>471</v>
      </c>
      <c r="X185" s="94" t="s">
        <v>404</v>
      </c>
      <c r="Y185" s="95">
        <v>830118257</v>
      </c>
      <c r="Z185" s="95">
        <v>5</v>
      </c>
      <c r="AA185" s="96">
        <v>311001045542</v>
      </c>
      <c r="AB185" s="95">
        <v>19</v>
      </c>
      <c r="AC185" s="95" t="s">
        <v>494</v>
      </c>
      <c r="AD185" s="95" t="s">
        <v>857</v>
      </c>
      <c r="AE185" s="95">
        <v>7654517</v>
      </c>
      <c r="AF185" s="95">
        <v>0</v>
      </c>
      <c r="AG185" s="95" t="s">
        <v>405</v>
      </c>
      <c r="AH185" s="95"/>
      <c r="AI185" s="95"/>
      <c r="AJ185" s="95"/>
      <c r="AK185" s="95"/>
      <c r="AL185" s="95"/>
    </row>
    <row r="186" spans="1:38" s="92" customFormat="1" ht="45">
      <c r="A186" s="90">
        <v>178</v>
      </c>
      <c r="B186" s="17" t="s">
        <v>129</v>
      </c>
      <c r="C186" s="18" t="s">
        <v>66</v>
      </c>
      <c r="D186" s="18" t="s">
        <v>127</v>
      </c>
      <c r="E186" s="56">
        <v>41292</v>
      </c>
      <c r="F186" s="57">
        <v>382076148</v>
      </c>
      <c r="G186" s="22">
        <v>1</v>
      </c>
      <c r="H186" s="19">
        <f t="shared" si="4"/>
        <v>382076148</v>
      </c>
      <c r="I186" s="19">
        <f t="shared" si="5"/>
        <v>382076148</v>
      </c>
      <c r="J186" s="18" t="s">
        <v>71</v>
      </c>
      <c r="K186" s="22">
        <v>1</v>
      </c>
      <c r="L186" s="18" t="s">
        <v>74</v>
      </c>
      <c r="M186" s="18" t="s">
        <v>72</v>
      </c>
      <c r="N186" s="18" t="s">
        <v>72</v>
      </c>
      <c r="O186" s="23" t="s">
        <v>73</v>
      </c>
      <c r="P186" s="91"/>
      <c r="Q186" s="58">
        <v>382076148</v>
      </c>
      <c r="R186" s="59">
        <v>1010783</v>
      </c>
      <c r="S186" s="92">
        <v>648</v>
      </c>
      <c r="T186" s="92" t="s">
        <v>1054</v>
      </c>
      <c r="U186" s="92">
        <v>178</v>
      </c>
      <c r="V186" s="93">
        <v>395938628</v>
      </c>
      <c r="W186" s="94" t="s">
        <v>805</v>
      </c>
      <c r="X186" s="94" t="s">
        <v>549</v>
      </c>
      <c r="Y186" s="95">
        <v>860031909</v>
      </c>
      <c r="Z186" s="95">
        <v>2</v>
      </c>
      <c r="AA186" s="96">
        <v>311001017018</v>
      </c>
      <c r="AB186" s="95">
        <v>8</v>
      </c>
      <c r="AC186" s="95" t="s">
        <v>490</v>
      </c>
      <c r="AD186" s="95" t="s">
        <v>806</v>
      </c>
      <c r="AE186" s="95">
        <v>2927071</v>
      </c>
      <c r="AF186" s="95">
        <v>2920373</v>
      </c>
      <c r="AG186" s="95" t="s">
        <v>259</v>
      </c>
      <c r="AH186" s="95"/>
      <c r="AI186" s="95"/>
      <c r="AJ186" s="95"/>
      <c r="AK186" s="95"/>
      <c r="AL186" s="95"/>
    </row>
    <row r="187" spans="1:38" s="92" customFormat="1" ht="45">
      <c r="A187" s="90">
        <v>179</v>
      </c>
      <c r="B187" s="17" t="s">
        <v>129</v>
      </c>
      <c r="C187" s="18" t="s">
        <v>66</v>
      </c>
      <c r="D187" s="18" t="s">
        <v>127</v>
      </c>
      <c r="E187" s="56">
        <v>41292</v>
      </c>
      <c r="F187" s="57">
        <v>19043750</v>
      </c>
      <c r="G187" s="22">
        <v>1</v>
      </c>
      <c r="H187" s="19">
        <f t="shared" si="4"/>
        <v>19043750</v>
      </c>
      <c r="I187" s="19">
        <f t="shared" si="5"/>
        <v>19043750</v>
      </c>
      <c r="J187" s="18" t="s">
        <v>71</v>
      </c>
      <c r="K187" s="22">
        <v>1</v>
      </c>
      <c r="L187" s="18" t="s">
        <v>74</v>
      </c>
      <c r="M187" s="18" t="s">
        <v>72</v>
      </c>
      <c r="N187" s="18" t="s">
        <v>72</v>
      </c>
      <c r="O187" s="23" t="s">
        <v>73</v>
      </c>
      <c r="P187" s="91"/>
      <c r="Q187" s="58">
        <v>19043750</v>
      </c>
      <c r="R187" s="59">
        <v>1586979</v>
      </c>
      <c r="S187" s="92">
        <v>32</v>
      </c>
      <c r="T187" s="92" t="s">
        <v>1055</v>
      </c>
      <c r="U187" s="92">
        <v>179</v>
      </c>
      <c r="V187" s="93">
        <v>45538767</v>
      </c>
      <c r="W187" s="94" t="s">
        <v>481</v>
      </c>
      <c r="X187" s="94" t="s">
        <v>482</v>
      </c>
      <c r="Y187" s="95">
        <v>830074365</v>
      </c>
      <c r="Z187" s="95">
        <v>1</v>
      </c>
      <c r="AA187" s="96">
        <v>311001108137</v>
      </c>
      <c r="AB187" s="95">
        <v>2</v>
      </c>
      <c r="AC187" s="95" t="s">
        <v>858</v>
      </c>
      <c r="AD187" s="95" t="s">
        <v>859</v>
      </c>
      <c r="AE187" s="95">
        <v>3460290</v>
      </c>
      <c r="AF187" s="95">
        <v>3472469</v>
      </c>
      <c r="AG187" s="95" t="s">
        <v>173</v>
      </c>
      <c r="AH187" s="95"/>
      <c r="AI187" s="95"/>
      <c r="AJ187" s="95"/>
      <c r="AK187" s="95"/>
      <c r="AL187" s="95"/>
    </row>
    <row r="188" spans="1:38" s="92" customFormat="1" ht="45">
      <c r="A188" s="90">
        <v>180</v>
      </c>
      <c r="B188" s="17" t="s">
        <v>129</v>
      </c>
      <c r="C188" s="18" t="s">
        <v>66</v>
      </c>
      <c r="D188" s="18" t="s">
        <v>127</v>
      </c>
      <c r="E188" s="56">
        <v>41292</v>
      </c>
      <c r="F188" s="57">
        <v>89834138</v>
      </c>
      <c r="G188" s="22">
        <v>1</v>
      </c>
      <c r="H188" s="19">
        <f t="shared" si="4"/>
        <v>89834138</v>
      </c>
      <c r="I188" s="19">
        <f t="shared" si="5"/>
        <v>89834138</v>
      </c>
      <c r="J188" s="18" t="s">
        <v>71</v>
      </c>
      <c r="K188" s="22">
        <v>1</v>
      </c>
      <c r="L188" s="18" t="s">
        <v>74</v>
      </c>
      <c r="M188" s="18" t="s">
        <v>72</v>
      </c>
      <c r="N188" s="18" t="s">
        <v>72</v>
      </c>
      <c r="O188" s="23" t="s">
        <v>73</v>
      </c>
      <c r="P188" s="91"/>
      <c r="Q188" s="58">
        <v>89834138</v>
      </c>
      <c r="R188" s="59">
        <v>1663595</v>
      </c>
      <c r="S188" s="92">
        <v>152</v>
      </c>
      <c r="T188" s="92" t="s">
        <v>1056</v>
      </c>
      <c r="U188" s="92">
        <v>180</v>
      </c>
      <c r="V188" s="93">
        <v>95767065</v>
      </c>
      <c r="W188" s="94" t="s">
        <v>860</v>
      </c>
      <c r="X188" s="94" t="s">
        <v>316</v>
      </c>
      <c r="Y188" s="95">
        <v>830500357</v>
      </c>
      <c r="Z188" s="95">
        <v>0</v>
      </c>
      <c r="AA188" s="96">
        <v>311769003831</v>
      </c>
      <c r="AB188" s="95">
        <v>11</v>
      </c>
      <c r="AC188" s="95" t="s">
        <v>486</v>
      </c>
      <c r="AD188" s="95" t="s">
        <v>861</v>
      </c>
      <c r="AE188" s="95">
        <v>6330297</v>
      </c>
      <c r="AF188" s="95">
        <v>5202199</v>
      </c>
      <c r="AG188" s="95" t="s">
        <v>317</v>
      </c>
      <c r="AH188" s="95"/>
      <c r="AI188" s="95"/>
      <c r="AJ188" s="95"/>
      <c r="AK188" s="95"/>
      <c r="AL188" s="95"/>
    </row>
    <row r="189" spans="1:38" s="92" customFormat="1" ht="45.75" thickBot="1">
      <c r="A189" s="90">
        <v>181</v>
      </c>
      <c r="B189" s="17" t="s">
        <v>129</v>
      </c>
      <c r="C189" s="18" t="s">
        <v>66</v>
      </c>
      <c r="D189" s="18" t="s">
        <v>127</v>
      </c>
      <c r="E189" s="56">
        <v>41292</v>
      </c>
      <c r="F189" s="62">
        <v>2971206601</v>
      </c>
      <c r="G189" s="22">
        <v>1</v>
      </c>
      <c r="H189" s="19">
        <f t="shared" si="4"/>
        <v>2971206601</v>
      </c>
      <c r="I189" s="19">
        <f t="shared" si="5"/>
        <v>2971206601</v>
      </c>
      <c r="J189" s="18" t="s">
        <v>71</v>
      </c>
      <c r="K189" s="22">
        <v>1</v>
      </c>
      <c r="L189" s="18" t="s">
        <v>74</v>
      </c>
      <c r="M189" s="18" t="s">
        <v>72</v>
      </c>
      <c r="N189" s="18" t="s">
        <v>72</v>
      </c>
      <c r="O189" s="23" t="s">
        <v>73</v>
      </c>
      <c r="P189" s="91"/>
      <c r="Q189" s="63">
        <v>2971206601</v>
      </c>
      <c r="R189" s="59">
        <v>1566266</v>
      </c>
      <c r="S189" s="92">
        <v>5040</v>
      </c>
      <c r="T189" s="92" t="s">
        <v>1057</v>
      </c>
      <c r="U189" s="92">
        <v>181</v>
      </c>
      <c r="V189" s="93">
        <v>3483764939</v>
      </c>
      <c r="W189" s="94" t="s">
        <v>151</v>
      </c>
      <c r="X189" s="94" t="s">
        <v>862</v>
      </c>
      <c r="Y189" s="95">
        <v>800231790</v>
      </c>
      <c r="Z189" s="95">
        <v>3</v>
      </c>
      <c r="AA189" s="96">
        <v>311102000141</v>
      </c>
      <c r="AB189" s="95">
        <v>7</v>
      </c>
      <c r="AC189" s="95" t="s">
        <v>500</v>
      </c>
      <c r="AD189" s="95" t="s">
        <v>863</v>
      </c>
      <c r="AE189" s="95">
        <v>7829059</v>
      </c>
      <c r="AF189" s="95">
        <v>0</v>
      </c>
      <c r="AG189" s="95" t="s">
        <v>222</v>
      </c>
      <c r="AH189" s="95"/>
      <c r="AI189" s="95"/>
      <c r="AJ189" s="95"/>
      <c r="AK189" s="95"/>
      <c r="AL189" s="95"/>
    </row>
    <row r="190" spans="1:38" s="92" customFormat="1" ht="48" customHeight="1" thickTop="1">
      <c r="A190" s="90">
        <v>182</v>
      </c>
      <c r="B190" s="17" t="str">
        <f>'[1]P.A.OBJETOS Y FINANCIACIÓN 2013'!$C$14</f>
        <v>Realizar las labores de  seguimiento y verificación  a los beneficiarios y los compromisos de los colegios contratados para la prestación del servicio educativo</v>
      </c>
      <c r="C190" s="18" t="s">
        <v>66</v>
      </c>
      <c r="D190" s="18" t="s">
        <v>126</v>
      </c>
      <c r="E190" s="56">
        <v>41306</v>
      </c>
      <c r="F190" s="19">
        <f>+'[1]P.A.OBJETOS Y FINANCIACIÓN 2013'!$H$14</f>
        <v>900000000</v>
      </c>
      <c r="G190" s="22">
        <v>1</v>
      </c>
      <c r="H190" s="19">
        <f>+F190</f>
        <v>900000000</v>
      </c>
      <c r="I190" s="19">
        <f>+H190</f>
        <v>900000000</v>
      </c>
      <c r="J190" s="18" t="s">
        <v>71</v>
      </c>
      <c r="K190" s="22">
        <v>1</v>
      </c>
      <c r="L190" s="18" t="s">
        <v>74</v>
      </c>
      <c r="M190" s="18" t="s">
        <v>72</v>
      </c>
      <c r="N190" s="18" t="s">
        <v>72</v>
      </c>
      <c r="O190" s="23" t="s">
        <v>73</v>
      </c>
      <c r="Q190" s="99"/>
      <c r="R190" s="100"/>
      <c r="S190" s="101"/>
      <c r="W190" s="94"/>
      <c r="X190" s="94"/>
      <c r="Y190" s="95"/>
      <c r="Z190" s="95"/>
      <c r="AA190" s="95"/>
      <c r="AB190" s="95"/>
      <c r="AC190" s="95"/>
      <c r="AD190" s="95"/>
      <c r="AE190" s="95"/>
      <c r="AF190" s="95"/>
      <c r="AG190" s="95"/>
      <c r="AH190" s="95"/>
      <c r="AI190" s="95"/>
      <c r="AJ190" s="95"/>
      <c r="AK190" s="95"/>
      <c r="AL190" s="95"/>
    </row>
    <row r="191" spans="1:38" s="92" customFormat="1" ht="33">
      <c r="A191" s="90">
        <v>183</v>
      </c>
      <c r="B191" s="17" t="str">
        <f>'[1]P.A.OBJETOS Y FINANCIACIÓN 2013'!$C$15</f>
        <v>Realizar labores de evaluación a los colegios inscritos en el Banco de Oferentes</v>
      </c>
      <c r="C191" s="18" t="s">
        <v>66</v>
      </c>
      <c r="D191" s="18" t="s">
        <v>126</v>
      </c>
      <c r="E191" s="56">
        <v>41306</v>
      </c>
      <c r="F191" s="19">
        <v>690730000</v>
      </c>
      <c r="G191" s="22">
        <v>1</v>
      </c>
      <c r="H191" s="19">
        <f>+F191</f>
        <v>690730000</v>
      </c>
      <c r="I191" s="19">
        <f>+H191</f>
        <v>690730000</v>
      </c>
      <c r="J191" s="18" t="s">
        <v>71</v>
      </c>
      <c r="K191" s="22">
        <v>1</v>
      </c>
      <c r="L191" s="18" t="s">
        <v>74</v>
      </c>
      <c r="M191" s="18" t="s">
        <v>72</v>
      </c>
      <c r="N191" s="18" t="s">
        <v>72</v>
      </c>
      <c r="O191" s="23" t="s">
        <v>73</v>
      </c>
      <c r="Q191" s="99"/>
      <c r="R191" s="100"/>
      <c r="S191" s="101"/>
      <c r="W191" s="94"/>
      <c r="X191" s="94"/>
      <c r="Y191" s="95"/>
      <c r="Z191" s="95"/>
      <c r="AA191" s="95"/>
      <c r="AB191" s="95"/>
      <c r="AC191" s="95"/>
      <c r="AD191" s="95"/>
      <c r="AE191" s="95"/>
      <c r="AF191" s="95"/>
      <c r="AG191" s="95"/>
      <c r="AH191" s="95"/>
      <c r="AI191" s="95"/>
      <c r="AJ191" s="95"/>
      <c r="AK191" s="95"/>
      <c r="AL191" s="95"/>
    </row>
    <row r="192" spans="1:38" s="92" customFormat="1" ht="56.25">
      <c r="A192" s="90">
        <v>184</v>
      </c>
      <c r="B192" s="64" t="s">
        <v>64</v>
      </c>
      <c r="C192" s="18" t="s">
        <v>66</v>
      </c>
      <c r="D192" s="18" t="s">
        <v>128</v>
      </c>
      <c r="E192" s="56">
        <v>41292</v>
      </c>
      <c r="F192" s="19">
        <f>+H192*12</f>
        <v>54000000</v>
      </c>
      <c r="G192" s="22">
        <v>1</v>
      </c>
      <c r="H192" s="19">
        <v>4500000</v>
      </c>
      <c r="I192" s="19">
        <f>+H192*12</f>
        <v>54000000</v>
      </c>
      <c r="J192" s="18" t="s">
        <v>71</v>
      </c>
      <c r="K192" s="22">
        <v>1</v>
      </c>
      <c r="L192" s="18" t="s">
        <v>74</v>
      </c>
      <c r="M192" s="18" t="s">
        <v>72</v>
      </c>
      <c r="N192" s="18" t="s">
        <v>72</v>
      </c>
      <c r="O192" s="23" t="s">
        <v>73</v>
      </c>
      <c r="Q192" s="99"/>
      <c r="R192" s="65" t="s">
        <v>76</v>
      </c>
      <c r="S192" s="101"/>
      <c r="W192" s="94"/>
      <c r="X192" s="94"/>
      <c r="Y192" s="95"/>
      <c r="Z192" s="95"/>
      <c r="AA192" s="95"/>
      <c r="AB192" s="95"/>
      <c r="AC192" s="95"/>
      <c r="AD192" s="95"/>
      <c r="AE192" s="95"/>
      <c r="AF192" s="95"/>
      <c r="AG192" s="95"/>
      <c r="AH192" s="95"/>
      <c r="AI192" s="95"/>
      <c r="AJ192" s="95"/>
      <c r="AK192" s="95"/>
      <c r="AL192" s="95"/>
    </row>
    <row r="193" spans="1:38" s="92" customFormat="1" ht="78.75">
      <c r="A193" s="90">
        <v>185</v>
      </c>
      <c r="B193" s="64" t="s">
        <v>65</v>
      </c>
      <c r="C193" s="18" t="s">
        <v>66</v>
      </c>
      <c r="D193" s="18" t="s">
        <v>126</v>
      </c>
      <c r="E193" s="56">
        <v>41292</v>
      </c>
      <c r="F193" s="19">
        <f>+I193</f>
        <v>12480000</v>
      </c>
      <c r="G193" s="22">
        <v>1</v>
      </c>
      <c r="H193" s="19">
        <v>4160000</v>
      </c>
      <c r="I193" s="19">
        <f>+H193*3</f>
        <v>12480000</v>
      </c>
      <c r="J193" s="18" t="s">
        <v>71</v>
      </c>
      <c r="K193" s="22">
        <v>1</v>
      </c>
      <c r="L193" s="18" t="s">
        <v>74</v>
      </c>
      <c r="M193" s="18" t="s">
        <v>72</v>
      </c>
      <c r="N193" s="18" t="s">
        <v>72</v>
      </c>
      <c r="O193" s="23" t="s">
        <v>73</v>
      </c>
      <c r="Q193" s="99"/>
      <c r="R193" s="65" t="s">
        <v>77</v>
      </c>
      <c r="S193" s="101"/>
      <c r="W193" s="94"/>
      <c r="X193" s="94"/>
      <c r="Y193" s="95"/>
      <c r="Z193" s="95"/>
      <c r="AA193" s="95"/>
      <c r="AB193" s="95"/>
      <c r="AC193" s="95"/>
      <c r="AD193" s="95"/>
      <c r="AE193" s="95"/>
      <c r="AF193" s="95"/>
      <c r="AG193" s="95"/>
      <c r="AH193" s="95"/>
      <c r="AI193" s="95"/>
      <c r="AJ193" s="95"/>
      <c r="AK193" s="95"/>
      <c r="AL193" s="95"/>
    </row>
    <row r="194" spans="1:38" s="92" customFormat="1" ht="67.5">
      <c r="A194" s="90">
        <v>186</v>
      </c>
      <c r="B194" s="64" t="str">
        <f>'[2]VR  6 AÑO 2012 ITEM  297 y 300'!$B$7</f>
        <v>Prestar servicios profesionales de apoyo a la Dirección de Cobertura en el  acompañamiento a todas las actividades inherentes a la ejecución de los contratos con los colegios  que atienden estudiantes beneficiarios del Proyecto 4248 "Subsidios a la Demand</v>
      </c>
      <c r="C194" s="18" t="s">
        <v>66</v>
      </c>
      <c r="D194" s="18" t="s">
        <v>126</v>
      </c>
      <c r="E194" s="56">
        <v>41334</v>
      </c>
      <c r="F194" s="19">
        <f>+H194*12</f>
        <v>56160000</v>
      </c>
      <c r="G194" s="22">
        <v>1</v>
      </c>
      <c r="H194" s="19">
        <v>4680000</v>
      </c>
      <c r="I194" s="19">
        <f>+H194*12</f>
        <v>56160000</v>
      </c>
      <c r="J194" s="18" t="s">
        <v>71</v>
      </c>
      <c r="K194" s="22">
        <v>1</v>
      </c>
      <c r="L194" s="18" t="s">
        <v>74</v>
      </c>
      <c r="M194" s="18" t="s">
        <v>72</v>
      </c>
      <c r="N194" s="18" t="s">
        <v>72</v>
      </c>
      <c r="O194" s="23" t="s">
        <v>73</v>
      </c>
      <c r="Q194" s="99"/>
      <c r="R194" s="65" t="s">
        <v>78</v>
      </c>
      <c r="S194" s="101"/>
      <c r="W194" s="94"/>
      <c r="X194" s="94"/>
      <c r="Y194" s="95"/>
      <c r="Z194" s="95"/>
      <c r="AA194" s="95"/>
      <c r="AB194" s="95"/>
      <c r="AC194" s="95"/>
      <c r="AD194" s="95"/>
      <c r="AE194" s="95"/>
      <c r="AF194" s="95"/>
      <c r="AG194" s="95"/>
      <c r="AH194" s="95"/>
      <c r="AI194" s="95"/>
      <c r="AJ194" s="95"/>
      <c r="AK194" s="95"/>
      <c r="AL194" s="95"/>
    </row>
    <row r="195" spans="1:38" s="92" customFormat="1" ht="90">
      <c r="A195" s="90">
        <v>187</v>
      </c>
      <c r="B195" s="64" t="s">
        <v>130</v>
      </c>
      <c r="C195" s="18" t="s">
        <v>66</v>
      </c>
      <c r="D195" s="18" t="s">
        <v>126</v>
      </c>
      <c r="E195" s="56">
        <v>41334</v>
      </c>
      <c r="F195" s="19">
        <f>+H195*12</f>
        <v>48000000</v>
      </c>
      <c r="G195" s="22">
        <v>1</v>
      </c>
      <c r="H195" s="19">
        <v>4000000</v>
      </c>
      <c r="I195" s="19">
        <f>+H195*12</f>
        <v>48000000</v>
      </c>
      <c r="J195" s="18" t="s">
        <v>71</v>
      </c>
      <c r="K195" s="22">
        <v>1</v>
      </c>
      <c r="L195" s="18" t="s">
        <v>74</v>
      </c>
      <c r="M195" s="18" t="s">
        <v>72</v>
      </c>
      <c r="N195" s="18" t="s">
        <v>72</v>
      </c>
      <c r="O195" s="23" t="s">
        <v>73</v>
      </c>
      <c r="Q195" s="99"/>
      <c r="R195" s="65" t="s">
        <v>79</v>
      </c>
      <c r="S195" s="101"/>
      <c r="W195" s="94"/>
      <c r="X195" s="94"/>
      <c r="Y195" s="95"/>
      <c r="Z195" s="95"/>
      <c r="AA195" s="95"/>
      <c r="AB195" s="95"/>
      <c r="AC195" s="95"/>
      <c r="AD195" s="95"/>
      <c r="AE195" s="95"/>
      <c r="AF195" s="95"/>
      <c r="AG195" s="95"/>
      <c r="AH195" s="95"/>
      <c r="AI195" s="95"/>
      <c r="AJ195" s="95"/>
      <c r="AK195" s="95"/>
      <c r="AL195" s="95"/>
    </row>
    <row r="196" spans="1:38" s="92" customFormat="1" ht="90">
      <c r="A196" s="90">
        <v>188</v>
      </c>
      <c r="B196" s="64" t="s">
        <v>131</v>
      </c>
      <c r="C196" s="18" t="s">
        <v>66</v>
      </c>
      <c r="D196" s="18" t="s">
        <v>126</v>
      </c>
      <c r="E196" s="56">
        <v>41334</v>
      </c>
      <c r="F196" s="19">
        <f>4500000*12</f>
        <v>54000000</v>
      </c>
      <c r="G196" s="22">
        <v>1</v>
      </c>
      <c r="H196" s="19">
        <v>4500000</v>
      </c>
      <c r="I196" s="19">
        <f>+H196*12</f>
        <v>54000000</v>
      </c>
      <c r="J196" s="18" t="s">
        <v>71</v>
      </c>
      <c r="K196" s="22">
        <v>1</v>
      </c>
      <c r="L196" s="18" t="s">
        <v>74</v>
      </c>
      <c r="M196" s="18" t="s">
        <v>72</v>
      </c>
      <c r="N196" s="18" t="s">
        <v>72</v>
      </c>
      <c r="O196" s="23" t="s">
        <v>73</v>
      </c>
      <c r="Q196" s="99"/>
      <c r="R196" s="65" t="s">
        <v>80</v>
      </c>
      <c r="S196" s="101"/>
      <c r="W196" s="94"/>
      <c r="X196" s="94"/>
      <c r="Y196" s="95"/>
      <c r="Z196" s="95"/>
      <c r="AA196" s="95"/>
      <c r="AB196" s="95"/>
      <c r="AC196" s="95"/>
      <c r="AD196" s="95"/>
      <c r="AE196" s="95"/>
      <c r="AF196" s="95"/>
      <c r="AG196" s="95"/>
      <c r="AH196" s="95"/>
      <c r="AI196" s="95"/>
      <c r="AJ196" s="95"/>
      <c r="AK196" s="95"/>
      <c r="AL196" s="95"/>
    </row>
    <row r="197" spans="1:38" s="92" customFormat="1" ht="78.75">
      <c r="A197" s="90">
        <v>189</v>
      </c>
      <c r="B197" s="64" t="s">
        <v>65</v>
      </c>
      <c r="C197" s="18" t="s">
        <v>66</v>
      </c>
      <c r="D197" s="18" t="s">
        <v>126</v>
      </c>
      <c r="E197" s="56">
        <v>41348</v>
      </c>
      <c r="F197" s="19">
        <v>25360000</v>
      </c>
      <c r="G197" s="22">
        <v>1</v>
      </c>
      <c r="H197" s="19">
        <v>3170000</v>
      </c>
      <c r="I197" s="19">
        <f>+H197*8</f>
        <v>25360000</v>
      </c>
      <c r="J197" s="18" t="s">
        <v>71</v>
      </c>
      <c r="K197" s="22">
        <v>1</v>
      </c>
      <c r="L197" s="18" t="s">
        <v>74</v>
      </c>
      <c r="M197" s="18" t="s">
        <v>72</v>
      </c>
      <c r="N197" s="18" t="s">
        <v>72</v>
      </c>
      <c r="O197" s="23" t="s">
        <v>73</v>
      </c>
      <c r="Q197" s="99"/>
      <c r="R197" s="65" t="s">
        <v>132</v>
      </c>
      <c r="S197" s="101"/>
      <c r="W197" s="94"/>
      <c r="X197" s="94"/>
      <c r="Y197" s="95"/>
      <c r="Z197" s="95"/>
      <c r="AA197" s="95"/>
      <c r="AB197" s="95"/>
      <c r="AC197" s="95"/>
      <c r="AD197" s="95"/>
      <c r="AE197" s="95"/>
      <c r="AF197" s="95"/>
      <c r="AG197" s="95"/>
      <c r="AH197" s="95"/>
      <c r="AI197" s="95"/>
      <c r="AJ197" s="95"/>
      <c r="AK197" s="95"/>
      <c r="AL197" s="95"/>
    </row>
    <row r="198" spans="1:38" s="92" customFormat="1" ht="67.5">
      <c r="A198" s="90">
        <v>190</v>
      </c>
      <c r="B198" s="64" t="s">
        <v>140</v>
      </c>
      <c r="C198" s="18" t="s">
        <v>66</v>
      </c>
      <c r="D198" s="18" t="s">
        <v>126</v>
      </c>
      <c r="E198" s="56">
        <v>41292</v>
      </c>
      <c r="F198" s="19">
        <v>9270000</v>
      </c>
      <c r="G198" s="22">
        <v>1</v>
      </c>
      <c r="H198" s="19">
        <f>+F198/3</f>
        <v>3090000</v>
      </c>
      <c r="I198" s="19">
        <f>+H198*3</f>
        <v>9270000</v>
      </c>
      <c r="J198" s="18" t="s">
        <v>71</v>
      </c>
      <c r="K198" s="22">
        <v>1</v>
      </c>
      <c r="L198" s="18" t="s">
        <v>74</v>
      </c>
      <c r="M198" s="18" t="s">
        <v>72</v>
      </c>
      <c r="N198" s="18" t="s">
        <v>72</v>
      </c>
      <c r="O198" s="23" t="s">
        <v>73</v>
      </c>
      <c r="Q198" s="99"/>
      <c r="R198" s="65" t="s">
        <v>125</v>
      </c>
      <c r="S198" s="101"/>
      <c r="W198" s="94"/>
      <c r="X198" s="94"/>
      <c r="Y198" s="95"/>
      <c r="Z198" s="95"/>
      <c r="AA198" s="95"/>
      <c r="AB198" s="95"/>
      <c r="AC198" s="95"/>
      <c r="AD198" s="95"/>
      <c r="AE198" s="95"/>
      <c r="AF198" s="95"/>
      <c r="AG198" s="95"/>
      <c r="AH198" s="95"/>
      <c r="AI198" s="95"/>
      <c r="AJ198" s="95"/>
      <c r="AK198" s="95"/>
      <c r="AL198" s="95"/>
    </row>
    <row r="199" spans="1:38" s="92" customFormat="1" ht="78.75">
      <c r="A199" s="90">
        <v>191</v>
      </c>
      <c r="B199" s="64" t="s">
        <v>147</v>
      </c>
      <c r="C199" s="18" t="s">
        <v>66</v>
      </c>
      <c r="D199" s="18" t="s">
        <v>126</v>
      </c>
      <c r="E199" s="56">
        <v>41295</v>
      </c>
      <c r="F199" s="19">
        <v>125280000</v>
      </c>
      <c r="G199" s="22">
        <v>1</v>
      </c>
      <c r="H199" s="19">
        <v>10440000</v>
      </c>
      <c r="I199" s="19">
        <f>+H199*12</f>
        <v>125280000</v>
      </c>
      <c r="J199" s="18" t="s">
        <v>71</v>
      </c>
      <c r="K199" s="22">
        <v>1</v>
      </c>
      <c r="L199" s="18" t="s">
        <v>75</v>
      </c>
      <c r="M199" s="18" t="s">
        <v>72</v>
      </c>
      <c r="N199" s="18" t="s">
        <v>72</v>
      </c>
      <c r="O199" s="23" t="s">
        <v>73</v>
      </c>
      <c r="Q199" s="99"/>
      <c r="R199" s="65" t="s">
        <v>137</v>
      </c>
      <c r="S199" s="101"/>
      <c r="W199" s="94"/>
      <c r="X199" s="94"/>
      <c r="Y199" s="95"/>
      <c r="Z199" s="95"/>
      <c r="AA199" s="95"/>
      <c r="AB199" s="95"/>
      <c r="AC199" s="95"/>
      <c r="AD199" s="95"/>
      <c r="AE199" s="95"/>
      <c r="AF199" s="95"/>
      <c r="AG199" s="95"/>
      <c r="AH199" s="95"/>
      <c r="AI199" s="95"/>
      <c r="AJ199" s="95"/>
      <c r="AK199" s="95"/>
      <c r="AL199" s="95"/>
    </row>
    <row r="200" spans="1:38" s="92" customFormat="1" ht="57" customHeight="1">
      <c r="A200" s="90">
        <v>192</v>
      </c>
      <c r="B200" s="64" t="s">
        <v>144</v>
      </c>
      <c r="C200" s="18" t="s">
        <v>66</v>
      </c>
      <c r="D200" s="18" t="s">
        <v>126</v>
      </c>
      <c r="E200" s="56">
        <v>41306</v>
      </c>
      <c r="F200" s="19">
        <v>21890000</v>
      </c>
      <c r="G200" s="22">
        <v>1</v>
      </c>
      <c r="H200" s="19">
        <v>3648333</v>
      </c>
      <c r="I200" s="19">
        <f>+F200</f>
        <v>21890000</v>
      </c>
      <c r="J200" s="18" t="s">
        <v>71</v>
      </c>
      <c r="K200" s="22">
        <v>1</v>
      </c>
      <c r="L200" s="18" t="s">
        <v>75</v>
      </c>
      <c r="M200" s="18" t="s">
        <v>72</v>
      </c>
      <c r="N200" s="18" t="s">
        <v>72</v>
      </c>
      <c r="O200" s="23" t="s">
        <v>73</v>
      </c>
      <c r="Q200" s="99"/>
      <c r="R200" s="65" t="s">
        <v>132</v>
      </c>
      <c r="S200" s="101"/>
      <c r="W200" s="94"/>
      <c r="X200" s="94"/>
      <c r="Y200" s="95"/>
      <c r="Z200" s="95"/>
      <c r="AA200" s="95"/>
      <c r="AB200" s="95"/>
      <c r="AC200" s="95"/>
      <c r="AD200" s="95"/>
      <c r="AE200" s="95"/>
      <c r="AF200" s="95"/>
      <c r="AG200" s="95"/>
      <c r="AH200" s="95"/>
      <c r="AI200" s="95"/>
      <c r="AJ200" s="95"/>
      <c r="AK200" s="95"/>
      <c r="AL200" s="95"/>
    </row>
    <row r="201" spans="1:38" s="92" customFormat="1" ht="78.75">
      <c r="A201" s="90">
        <v>193</v>
      </c>
      <c r="B201" s="64" t="s">
        <v>114</v>
      </c>
      <c r="C201" s="18" t="s">
        <v>67</v>
      </c>
      <c r="D201" s="18" t="s">
        <v>136</v>
      </c>
      <c r="E201" s="56">
        <v>41292</v>
      </c>
      <c r="F201" s="19">
        <v>750000000</v>
      </c>
      <c r="G201" s="22">
        <v>1</v>
      </c>
      <c r="H201" s="19">
        <v>750000000</v>
      </c>
      <c r="I201" s="19">
        <v>750000000</v>
      </c>
      <c r="J201" s="18" t="s">
        <v>71</v>
      </c>
      <c r="K201" s="22">
        <v>1</v>
      </c>
      <c r="L201" s="18" t="s">
        <v>75</v>
      </c>
      <c r="M201" s="18" t="s">
        <v>72</v>
      </c>
      <c r="N201" s="18" t="s">
        <v>72</v>
      </c>
      <c r="O201" s="23" t="s">
        <v>73</v>
      </c>
      <c r="Q201" s="66"/>
      <c r="R201" s="100"/>
      <c r="S201" s="101"/>
      <c r="W201" s="94"/>
      <c r="X201" s="94"/>
      <c r="Y201" s="95"/>
      <c r="Z201" s="95"/>
      <c r="AA201" s="95"/>
      <c r="AB201" s="95"/>
      <c r="AC201" s="95"/>
      <c r="AD201" s="95"/>
      <c r="AE201" s="95"/>
      <c r="AF201" s="95"/>
      <c r="AG201" s="95"/>
      <c r="AH201" s="95"/>
      <c r="AI201" s="95"/>
      <c r="AJ201" s="95"/>
      <c r="AK201" s="95"/>
      <c r="AL201" s="95"/>
    </row>
    <row r="202" spans="1:38" s="92" customFormat="1" ht="45.75" thickBot="1">
      <c r="A202" s="102">
        <v>194</v>
      </c>
      <c r="B202" s="67" t="str">
        <f>'[1]P.A.OBJETOS Y FINANCIACIÓN 2013'!$C$19</f>
        <v>Realizar labores de interventoría en los asuntos relacionados con la administración y mejora de los bienes entregados a los colegios en concesión</v>
      </c>
      <c r="C202" s="68" t="s">
        <v>67</v>
      </c>
      <c r="D202" s="68" t="s">
        <v>143</v>
      </c>
      <c r="E202" s="69">
        <v>41348</v>
      </c>
      <c r="F202" s="70">
        <f>+'[1]P.A.OBJETOS Y FINANCIACIÓN 2013'!$I$19</f>
        <v>375000000</v>
      </c>
      <c r="G202" s="71">
        <v>1</v>
      </c>
      <c r="H202" s="70">
        <f>+F202</f>
        <v>375000000</v>
      </c>
      <c r="I202" s="70">
        <f>+H202</f>
        <v>375000000</v>
      </c>
      <c r="J202" s="68" t="s">
        <v>71</v>
      </c>
      <c r="K202" s="71">
        <v>1</v>
      </c>
      <c r="L202" s="68" t="s">
        <v>75</v>
      </c>
      <c r="M202" s="68" t="s">
        <v>72</v>
      </c>
      <c r="N202" s="68" t="s">
        <v>72</v>
      </c>
      <c r="O202" s="72" t="s">
        <v>73</v>
      </c>
      <c r="Q202" s="99"/>
      <c r="R202" s="100"/>
      <c r="S202" s="101"/>
      <c r="W202" s="94"/>
      <c r="X202" s="94"/>
      <c r="Y202" s="95"/>
      <c r="Z202" s="95"/>
      <c r="AA202" s="95"/>
      <c r="AB202" s="95"/>
      <c r="AC202" s="95"/>
      <c r="AD202" s="95"/>
      <c r="AE202" s="95"/>
      <c r="AF202" s="95"/>
      <c r="AG202" s="95"/>
      <c r="AH202" s="95"/>
      <c r="AI202" s="95"/>
      <c r="AJ202" s="95"/>
      <c r="AK202" s="95"/>
      <c r="AL202" s="95"/>
    </row>
    <row r="203" spans="1:38" s="100" customFormat="1" ht="12" thickTop="1">
      <c r="A203" s="103"/>
      <c r="F203" s="104">
        <f>SUM(F9:F202)</f>
        <v>107508216638</v>
      </c>
      <c r="I203" s="104">
        <f>SUM(I9:I202)</f>
        <v>107508216638</v>
      </c>
      <c r="Q203" s="99"/>
      <c r="S203" s="101"/>
      <c r="W203" s="94"/>
      <c r="X203" s="94"/>
      <c r="Y203" s="95"/>
      <c r="Z203" s="95"/>
      <c r="AA203" s="95"/>
      <c r="AB203" s="95"/>
      <c r="AC203" s="95"/>
      <c r="AD203" s="95"/>
      <c r="AE203" s="95"/>
      <c r="AF203" s="95"/>
      <c r="AG203" s="95"/>
      <c r="AH203" s="95"/>
      <c r="AI203" s="95"/>
      <c r="AJ203" s="95"/>
      <c r="AK203" s="95"/>
      <c r="AL203" s="95"/>
    </row>
    <row r="204" spans="1:38" s="92" customFormat="1" ht="12.75">
      <c r="A204" s="105"/>
      <c r="Q204" s="99"/>
      <c r="R204" s="100"/>
      <c r="S204" s="101"/>
      <c r="W204" s="94"/>
      <c r="X204" s="94"/>
      <c r="Y204" s="95"/>
      <c r="Z204" s="95"/>
      <c r="AA204" s="95"/>
      <c r="AB204" s="95"/>
      <c r="AC204" s="95"/>
      <c r="AD204" s="95"/>
      <c r="AE204" s="95"/>
      <c r="AF204" s="95"/>
      <c r="AG204" s="95"/>
      <c r="AH204" s="95"/>
      <c r="AI204" s="95"/>
      <c r="AJ204" s="95"/>
      <c r="AK204" s="95"/>
      <c r="AL204" s="95"/>
    </row>
    <row r="205" spans="1:38" s="92" customFormat="1" ht="12.75" hidden="1">
      <c r="A205" s="105"/>
      <c r="F205" s="106" t="s">
        <v>121</v>
      </c>
      <c r="G205" s="107"/>
      <c r="H205" s="106" t="s">
        <v>122</v>
      </c>
      <c r="Q205" s="99"/>
      <c r="R205" s="100"/>
      <c r="S205" s="101"/>
      <c r="W205" s="94"/>
      <c r="X205" s="94"/>
      <c r="Y205" s="95"/>
      <c r="Z205" s="95"/>
      <c r="AA205" s="95"/>
      <c r="AB205" s="95"/>
      <c r="AC205" s="95"/>
      <c r="AD205" s="95"/>
      <c r="AE205" s="95"/>
      <c r="AF205" s="95"/>
      <c r="AG205" s="95"/>
      <c r="AH205" s="95"/>
      <c r="AI205" s="95"/>
      <c r="AJ205" s="95"/>
      <c r="AK205" s="95"/>
      <c r="AL205" s="95"/>
    </row>
    <row r="206" spans="1:38" s="92" customFormat="1" ht="12.75" hidden="1">
      <c r="A206" s="105"/>
      <c r="F206" s="106"/>
      <c r="G206" s="107"/>
      <c r="H206" s="106"/>
      <c r="Q206" s="99"/>
      <c r="R206" s="100"/>
      <c r="S206" s="101"/>
      <c r="W206" s="94"/>
      <c r="X206" s="94"/>
      <c r="Y206" s="95"/>
      <c r="Z206" s="95"/>
      <c r="AA206" s="95"/>
      <c r="AB206" s="95"/>
      <c r="AC206" s="95"/>
      <c r="AD206" s="95"/>
      <c r="AE206" s="95"/>
      <c r="AF206" s="95"/>
      <c r="AG206" s="95"/>
      <c r="AH206" s="95"/>
      <c r="AI206" s="95"/>
      <c r="AJ206" s="95"/>
      <c r="AK206" s="95"/>
      <c r="AL206" s="95"/>
    </row>
    <row r="207" spans="1:38" s="92" customFormat="1" ht="12.75" hidden="1">
      <c r="A207" s="105"/>
      <c r="C207" s="122" t="s">
        <v>119</v>
      </c>
      <c r="D207" s="122"/>
      <c r="F207" s="19">
        <f>SUM(F9:F189)</f>
        <v>104386046638</v>
      </c>
      <c r="G207" s="20"/>
      <c r="H207" s="20"/>
      <c r="Q207" s="99"/>
      <c r="R207" s="100"/>
      <c r="S207" s="101"/>
      <c r="W207" s="94"/>
      <c r="X207" s="94"/>
      <c r="Y207" s="95"/>
      <c r="Z207" s="95"/>
      <c r="AA207" s="95"/>
      <c r="AB207" s="95"/>
      <c r="AC207" s="95"/>
      <c r="AD207" s="95"/>
      <c r="AE207" s="95"/>
      <c r="AF207" s="95"/>
      <c r="AG207" s="95"/>
      <c r="AH207" s="95"/>
      <c r="AI207" s="95"/>
      <c r="AJ207" s="95"/>
      <c r="AK207" s="95"/>
      <c r="AL207" s="95"/>
    </row>
    <row r="208" spans="1:38" s="92" customFormat="1" ht="12.75" hidden="1">
      <c r="A208" s="105"/>
      <c r="C208" s="122" t="s">
        <v>120</v>
      </c>
      <c r="D208" s="122"/>
      <c r="F208" s="20"/>
      <c r="G208" s="20"/>
      <c r="H208" s="20">
        <v>350000000</v>
      </c>
      <c r="Q208" s="99"/>
      <c r="R208" s="100"/>
      <c r="S208" s="101"/>
      <c r="W208" s="94"/>
      <c r="X208" s="94"/>
      <c r="Y208" s="95"/>
      <c r="Z208" s="95"/>
      <c r="AA208" s="95"/>
      <c r="AB208" s="95"/>
      <c r="AC208" s="95"/>
      <c r="AD208" s="95"/>
      <c r="AE208" s="95"/>
      <c r="AF208" s="95"/>
      <c r="AG208" s="95"/>
      <c r="AH208" s="95"/>
      <c r="AI208" s="95"/>
      <c r="AJ208" s="95"/>
      <c r="AK208" s="95"/>
      <c r="AL208" s="95"/>
    </row>
    <row r="209" spans="1:38" s="92" customFormat="1" ht="12.75" hidden="1">
      <c r="A209" s="105"/>
      <c r="C209" s="122" t="s">
        <v>123</v>
      </c>
      <c r="D209" s="122"/>
      <c r="F209" s="19">
        <f>+'[3]P.A.OBJETOS Y FINANCIACIÓN 2013'!$I$14</f>
        <v>900000000</v>
      </c>
      <c r="G209" s="19"/>
      <c r="H209" s="19"/>
      <c r="Q209" s="99"/>
      <c r="R209" s="100"/>
      <c r="S209" s="101"/>
      <c r="W209" s="94"/>
      <c r="X209" s="94"/>
      <c r="Y209" s="95"/>
      <c r="Z209" s="95"/>
      <c r="AA209" s="95"/>
      <c r="AB209" s="95"/>
      <c r="AC209" s="95"/>
      <c r="AD209" s="95"/>
      <c r="AE209" s="95"/>
      <c r="AF209" s="95"/>
      <c r="AG209" s="95"/>
      <c r="AH209" s="95"/>
      <c r="AI209" s="95"/>
      <c r="AJ209" s="95"/>
      <c r="AK209" s="95"/>
      <c r="AL209" s="95"/>
    </row>
    <row r="210" spans="1:38" s="92" customFormat="1" ht="12.75" hidden="1">
      <c r="A210" s="105"/>
      <c r="C210" s="122" t="s">
        <v>124</v>
      </c>
      <c r="D210" s="122"/>
      <c r="F210" s="19">
        <f>+F191+F198</f>
        <v>700000000</v>
      </c>
      <c r="G210" s="19"/>
      <c r="H210" s="19"/>
      <c r="Q210" s="99"/>
      <c r="R210" s="100"/>
      <c r="S210" s="101"/>
      <c r="W210" s="94"/>
      <c r="X210" s="94"/>
      <c r="Y210" s="95"/>
      <c r="Z210" s="95"/>
      <c r="AA210" s="95"/>
      <c r="AB210" s="95"/>
      <c r="AC210" s="95"/>
      <c r="AD210" s="95"/>
      <c r="AE210" s="95"/>
      <c r="AF210" s="95"/>
      <c r="AG210" s="95"/>
      <c r="AH210" s="95"/>
      <c r="AI210" s="95"/>
      <c r="AJ210" s="95"/>
      <c r="AK210" s="95"/>
      <c r="AL210" s="95"/>
    </row>
    <row r="211" spans="1:38" s="92" customFormat="1" ht="12.75" hidden="1">
      <c r="A211" s="105"/>
      <c r="C211" s="122" t="s">
        <v>133</v>
      </c>
      <c r="D211" s="122"/>
      <c r="F211" s="19">
        <f>SUM(F192:F197)</f>
        <v>250000000</v>
      </c>
      <c r="G211" s="19"/>
      <c r="H211" s="19"/>
      <c r="Q211" s="99"/>
      <c r="R211" s="100"/>
      <c r="S211" s="101"/>
      <c r="W211" s="94"/>
      <c r="X211" s="94"/>
      <c r="Y211" s="95"/>
      <c r="Z211" s="95"/>
      <c r="AA211" s="95"/>
      <c r="AB211" s="95"/>
      <c r="AC211" s="95"/>
      <c r="AD211" s="95"/>
      <c r="AE211" s="95"/>
      <c r="AF211" s="95"/>
      <c r="AG211" s="95"/>
      <c r="AH211" s="95"/>
      <c r="AI211" s="95"/>
      <c r="AJ211" s="95"/>
      <c r="AK211" s="95"/>
      <c r="AL211" s="95"/>
    </row>
    <row r="212" spans="1:38" s="92" customFormat="1" ht="12.75" hidden="1">
      <c r="A212" s="105"/>
      <c r="C212" s="122" t="s">
        <v>134</v>
      </c>
      <c r="D212" s="122"/>
      <c r="F212" s="19"/>
      <c r="G212" s="19"/>
      <c r="H212" s="19">
        <f>+'PA OBJETOS Y FINANC 2013'!I9+'PA OBJETOS Y FINANC 2013'!J9</f>
        <v>72707830000</v>
      </c>
      <c r="Q212" s="99"/>
      <c r="R212" s="100"/>
      <c r="S212" s="101"/>
      <c r="W212" s="94"/>
      <c r="X212" s="94"/>
      <c r="Y212" s="95"/>
      <c r="Z212" s="95"/>
      <c r="AA212" s="95"/>
      <c r="AB212" s="95"/>
      <c r="AC212" s="95"/>
      <c r="AD212" s="95"/>
      <c r="AE212" s="95"/>
      <c r="AF212" s="95"/>
      <c r="AG212" s="95"/>
      <c r="AH212" s="95"/>
      <c r="AI212" s="95"/>
      <c r="AJ212" s="95"/>
      <c r="AK212" s="95"/>
      <c r="AL212" s="95"/>
    </row>
    <row r="213" spans="1:38" s="92" customFormat="1" ht="12.75" hidden="1">
      <c r="A213" s="105"/>
      <c r="C213" s="122" t="s">
        <v>135</v>
      </c>
      <c r="D213" s="122"/>
      <c r="F213" s="19">
        <f>+F199+F200</f>
        <v>147170000</v>
      </c>
      <c r="G213" s="19"/>
      <c r="H213" s="19"/>
      <c r="Q213" s="99"/>
      <c r="R213" s="100"/>
      <c r="S213" s="101"/>
      <c r="W213" s="94"/>
      <c r="X213" s="94"/>
      <c r="Y213" s="95"/>
      <c r="Z213" s="95"/>
      <c r="AA213" s="95"/>
      <c r="AB213" s="95"/>
      <c r="AC213" s="95"/>
      <c r="AD213" s="95"/>
      <c r="AE213" s="95"/>
      <c r="AF213" s="95"/>
      <c r="AG213" s="95"/>
      <c r="AH213" s="95"/>
      <c r="AI213" s="95"/>
      <c r="AJ213" s="95"/>
      <c r="AK213" s="95"/>
      <c r="AL213" s="95"/>
    </row>
    <row r="214" spans="1:38" s="92" customFormat="1" ht="12.75" hidden="1">
      <c r="A214" s="105"/>
      <c r="C214" s="122" t="s">
        <v>135</v>
      </c>
      <c r="D214" s="122"/>
      <c r="F214" s="19">
        <f>+F201</f>
        <v>750000000</v>
      </c>
      <c r="G214" s="19"/>
      <c r="H214" s="19"/>
      <c r="Q214" s="99"/>
      <c r="R214" s="100"/>
      <c r="S214" s="101"/>
      <c r="W214" s="94"/>
      <c r="X214" s="94"/>
      <c r="Y214" s="95"/>
      <c r="Z214" s="95"/>
      <c r="AA214" s="95"/>
      <c r="AB214" s="95"/>
      <c r="AC214" s="95"/>
      <c r="AD214" s="95"/>
      <c r="AE214" s="95"/>
      <c r="AF214" s="95"/>
      <c r="AG214" s="95"/>
      <c r="AH214" s="95"/>
      <c r="AI214" s="95"/>
      <c r="AJ214" s="95"/>
      <c r="AK214" s="95"/>
      <c r="AL214" s="95"/>
    </row>
    <row r="215" spans="1:38" s="92" customFormat="1" ht="12.75" hidden="1">
      <c r="A215" s="105"/>
      <c r="C215" s="122" t="s">
        <v>138</v>
      </c>
      <c r="D215" s="122"/>
      <c r="F215" s="19">
        <f>+F202</f>
        <v>375000000</v>
      </c>
      <c r="G215" s="19"/>
      <c r="H215" s="19"/>
      <c r="Q215" s="99"/>
      <c r="R215" s="100"/>
      <c r="S215" s="101"/>
      <c r="W215" s="94"/>
      <c r="X215" s="94"/>
      <c r="Y215" s="95"/>
      <c r="Z215" s="95"/>
      <c r="AA215" s="95"/>
      <c r="AB215" s="95"/>
      <c r="AC215" s="95"/>
      <c r="AD215" s="95"/>
      <c r="AE215" s="95"/>
      <c r="AF215" s="95"/>
      <c r="AG215" s="95"/>
      <c r="AH215" s="95"/>
      <c r="AI215" s="95"/>
      <c r="AJ215" s="95"/>
      <c r="AK215" s="95"/>
      <c r="AL215" s="95"/>
    </row>
    <row r="216" spans="1:38" s="92" customFormat="1" ht="12.75" hidden="1">
      <c r="A216" s="105"/>
      <c r="F216" s="19">
        <f>SUM(F207:F215)</f>
        <v>107508216638</v>
      </c>
      <c r="G216" s="19"/>
      <c r="H216" s="19">
        <f>SUM(H207:H215)</f>
        <v>73057830000</v>
      </c>
      <c r="Q216" s="99"/>
      <c r="R216" s="100"/>
      <c r="S216" s="101"/>
      <c r="W216" s="94"/>
      <c r="X216" s="94"/>
      <c r="Y216" s="95"/>
      <c r="Z216" s="95"/>
      <c r="AA216" s="95"/>
      <c r="AB216" s="95"/>
      <c r="AC216" s="95"/>
      <c r="AD216" s="95"/>
      <c r="AE216" s="95"/>
      <c r="AF216" s="95"/>
      <c r="AG216" s="95"/>
      <c r="AH216" s="95"/>
      <c r="AI216" s="95"/>
      <c r="AJ216" s="95"/>
      <c r="AK216" s="95"/>
      <c r="AL216" s="95"/>
    </row>
    <row r="217" spans="1:38" s="92" customFormat="1" ht="12.75" hidden="1">
      <c r="A217" s="105"/>
      <c r="F217" s="21">
        <f>SUM(F216)</f>
        <v>107508216638</v>
      </c>
      <c r="G217" s="21"/>
      <c r="H217" s="21">
        <f>SUM(H216)</f>
        <v>73057830000</v>
      </c>
      <c r="Q217" s="99"/>
      <c r="R217" s="100"/>
      <c r="S217" s="101"/>
      <c r="W217" s="94"/>
      <c r="X217" s="94"/>
      <c r="Y217" s="95"/>
      <c r="Z217" s="95"/>
      <c r="AA217" s="95"/>
      <c r="AB217" s="95"/>
      <c r="AC217" s="95"/>
      <c r="AD217" s="95"/>
      <c r="AE217" s="95"/>
      <c r="AF217" s="95"/>
      <c r="AG217" s="95"/>
      <c r="AH217" s="95"/>
      <c r="AI217" s="95"/>
      <c r="AJ217" s="95"/>
      <c r="AK217" s="95"/>
      <c r="AL217" s="95"/>
    </row>
    <row r="218" spans="1:38" s="92" customFormat="1" ht="12.75" hidden="1">
      <c r="A218" s="105"/>
      <c r="C218" s="126" t="s">
        <v>141</v>
      </c>
      <c r="D218" s="126"/>
      <c r="E218" s="127"/>
      <c r="F218" s="123">
        <f>+F217+H217</f>
        <v>180566046638</v>
      </c>
      <c r="G218" s="124"/>
      <c r="H218" s="125"/>
      <c r="Q218" s="99"/>
      <c r="R218" s="100"/>
      <c r="S218" s="101"/>
      <c r="W218" s="94"/>
      <c r="X218" s="94"/>
      <c r="Y218" s="95"/>
      <c r="Z218" s="95"/>
      <c r="AA218" s="95"/>
      <c r="AB218" s="95"/>
      <c r="AC218" s="95"/>
      <c r="AD218" s="95"/>
      <c r="AE218" s="95"/>
      <c r="AF218" s="95"/>
      <c r="AG218" s="95"/>
      <c r="AH218" s="95"/>
      <c r="AI218" s="95"/>
      <c r="AJ218" s="95"/>
      <c r="AK218" s="95"/>
      <c r="AL218" s="95"/>
    </row>
    <row r="219" spans="1:38" s="92" customFormat="1" ht="12.75" hidden="1">
      <c r="A219" s="105"/>
      <c r="F219" s="19"/>
      <c r="G219" s="19"/>
      <c r="H219" s="19"/>
      <c r="Q219" s="99"/>
      <c r="R219" s="100"/>
      <c r="S219" s="101"/>
      <c r="W219" s="94"/>
      <c r="X219" s="94"/>
      <c r="Y219" s="95"/>
      <c r="Z219" s="95"/>
      <c r="AA219" s="95"/>
      <c r="AB219" s="95"/>
      <c r="AC219" s="95"/>
      <c r="AD219" s="95"/>
      <c r="AE219" s="95"/>
      <c r="AF219" s="95"/>
      <c r="AG219" s="95"/>
      <c r="AH219" s="95"/>
      <c r="AI219" s="95"/>
      <c r="AJ219" s="95"/>
      <c r="AK219" s="95"/>
      <c r="AL219" s="95"/>
    </row>
    <row r="220" spans="1:38" s="92" customFormat="1" ht="12.75" hidden="1">
      <c r="A220" s="105"/>
      <c r="F220" s="19"/>
      <c r="G220" s="19"/>
      <c r="H220" s="19"/>
      <c r="Q220" s="99"/>
      <c r="R220" s="100"/>
      <c r="S220" s="101"/>
      <c r="W220" s="94"/>
      <c r="X220" s="94"/>
      <c r="Y220" s="95"/>
      <c r="Z220" s="95"/>
      <c r="AA220" s="95"/>
      <c r="AB220" s="95"/>
      <c r="AC220" s="95"/>
      <c r="AD220" s="95"/>
      <c r="AE220" s="95"/>
      <c r="AF220" s="95"/>
      <c r="AG220" s="95"/>
      <c r="AH220" s="95"/>
      <c r="AI220" s="95"/>
      <c r="AJ220" s="95"/>
      <c r="AK220" s="95"/>
      <c r="AL220" s="95"/>
    </row>
    <row r="221" spans="1:38" s="92" customFormat="1" ht="12.75" hidden="1">
      <c r="A221" s="105"/>
      <c r="F221" s="19"/>
      <c r="G221" s="19"/>
      <c r="H221" s="19"/>
      <c r="Q221" s="99"/>
      <c r="R221" s="100"/>
      <c r="S221" s="101"/>
      <c r="W221" s="94"/>
      <c r="X221" s="94"/>
      <c r="Y221" s="95"/>
      <c r="Z221" s="95"/>
      <c r="AA221" s="95"/>
      <c r="AB221" s="95"/>
      <c r="AC221" s="95"/>
      <c r="AD221" s="95"/>
      <c r="AE221" s="95"/>
      <c r="AF221" s="95"/>
      <c r="AG221" s="95"/>
      <c r="AH221" s="95"/>
      <c r="AI221" s="95"/>
      <c r="AJ221" s="95"/>
      <c r="AK221" s="95"/>
      <c r="AL221" s="95"/>
    </row>
    <row r="222" spans="1:38" s="92" customFormat="1" ht="12.75" hidden="1">
      <c r="A222" s="105"/>
      <c r="F222" s="19"/>
      <c r="G222" s="19"/>
      <c r="H222" s="19"/>
      <c r="Q222" s="99"/>
      <c r="R222" s="100"/>
      <c r="S222" s="101"/>
      <c r="W222" s="94"/>
      <c r="X222" s="94"/>
      <c r="Y222" s="95"/>
      <c r="Z222" s="95"/>
      <c r="AA222" s="95"/>
      <c r="AB222" s="95"/>
      <c r="AC222" s="95"/>
      <c r="AD222" s="95"/>
      <c r="AE222" s="95"/>
      <c r="AF222" s="95"/>
      <c r="AG222" s="95"/>
      <c r="AH222" s="95"/>
      <c r="AI222" s="95"/>
      <c r="AJ222" s="95"/>
      <c r="AK222" s="95"/>
      <c r="AL222" s="95"/>
    </row>
    <row r="223" spans="1:38" s="92" customFormat="1" ht="12.75" hidden="1">
      <c r="A223" s="105"/>
      <c r="F223" s="19"/>
      <c r="G223" s="19"/>
      <c r="H223" s="19">
        <f>+F203</f>
        <v>107508216638</v>
      </c>
      <c r="Q223" s="99"/>
      <c r="R223" s="100"/>
      <c r="S223" s="101"/>
      <c r="W223" s="94"/>
      <c r="X223" s="94"/>
      <c r="Y223" s="95"/>
      <c r="Z223" s="95"/>
      <c r="AA223" s="95"/>
      <c r="AB223" s="95"/>
      <c r="AC223" s="95"/>
      <c r="AD223" s="95"/>
      <c r="AE223" s="95"/>
      <c r="AF223" s="95"/>
      <c r="AG223" s="95"/>
      <c r="AH223" s="95"/>
      <c r="AI223" s="95"/>
      <c r="AJ223" s="95"/>
      <c r="AK223" s="95"/>
      <c r="AL223" s="95"/>
    </row>
    <row r="224" spans="1:38" s="92" customFormat="1" ht="12.75" hidden="1">
      <c r="A224" s="105"/>
      <c r="F224" s="19"/>
      <c r="G224" s="19"/>
      <c r="H224" s="19">
        <f>+H216</f>
        <v>73057830000</v>
      </c>
      <c r="Q224" s="99"/>
      <c r="R224" s="100"/>
      <c r="S224" s="101"/>
      <c r="W224" s="94"/>
      <c r="X224" s="94"/>
      <c r="Y224" s="95"/>
      <c r="Z224" s="95"/>
      <c r="AA224" s="95"/>
      <c r="AB224" s="95"/>
      <c r="AC224" s="95"/>
      <c r="AD224" s="95"/>
      <c r="AE224" s="95"/>
      <c r="AF224" s="95"/>
      <c r="AG224" s="95"/>
      <c r="AH224" s="95"/>
      <c r="AI224" s="95"/>
      <c r="AJ224" s="95"/>
      <c r="AK224" s="95"/>
      <c r="AL224" s="95"/>
    </row>
    <row r="225" spans="1:38" s="92" customFormat="1" ht="12.75" hidden="1">
      <c r="A225" s="105"/>
      <c r="F225" s="19"/>
      <c r="G225" s="19"/>
      <c r="H225" s="21">
        <f>+H223+H224</f>
        <v>180566046638</v>
      </c>
      <c r="Q225" s="99"/>
      <c r="R225" s="100"/>
      <c r="S225" s="101"/>
      <c r="W225" s="94"/>
      <c r="X225" s="94"/>
      <c r="Y225" s="95"/>
      <c r="Z225" s="95"/>
      <c r="AA225" s="95"/>
      <c r="AB225" s="95"/>
      <c r="AC225" s="95"/>
      <c r="AD225" s="95"/>
      <c r="AE225" s="95"/>
      <c r="AF225" s="95"/>
      <c r="AG225" s="95"/>
      <c r="AH225" s="95"/>
      <c r="AI225" s="95"/>
      <c r="AJ225" s="95"/>
      <c r="AK225" s="95"/>
      <c r="AL225" s="95"/>
    </row>
    <row r="226" spans="1:38" s="92" customFormat="1" ht="12.75" hidden="1">
      <c r="A226" s="105"/>
      <c r="F226" s="19">
        <f>+F213</f>
        <v>147170000</v>
      </c>
      <c r="G226" s="19"/>
      <c r="H226" s="19"/>
      <c r="Q226" s="99"/>
      <c r="R226" s="100"/>
      <c r="S226" s="101"/>
      <c r="W226" s="94"/>
      <c r="X226" s="94"/>
      <c r="Y226" s="95"/>
      <c r="Z226" s="95"/>
      <c r="AA226" s="95"/>
      <c r="AB226" s="95"/>
      <c r="AC226" s="95"/>
      <c r="AD226" s="95"/>
      <c r="AE226" s="95"/>
      <c r="AF226" s="95"/>
      <c r="AG226" s="95"/>
      <c r="AH226" s="95"/>
      <c r="AI226" s="95"/>
      <c r="AJ226" s="95"/>
      <c r="AK226" s="95"/>
      <c r="AL226" s="95"/>
    </row>
    <row r="227" spans="1:38" s="92" customFormat="1" ht="12.75" hidden="1">
      <c r="A227" s="105"/>
      <c r="F227" s="19"/>
      <c r="G227" s="19"/>
      <c r="H227" s="19"/>
      <c r="Q227" s="99"/>
      <c r="R227" s="100"/>
      <c r="S227" s="101"/>
      <c r="W227" s="94"/>
      <c r="X227" s="94"/>
      <c r="Y227" s="95"/>
      <c r="Z227" s="95"/>
      <c r="AA227" s="95"/>
      <c r="AB227" s="95"/>
      <c r="AC227" s="95"/>
      <c r="AD227" s="95"/>
      <c r="AE227" s="95"/>
      <c r="AF227" s="95"/>
      <c r="AG227" s="95"/>
      <c r="AH227" s="95"/>
      <c r="AI227" s="95"/>
      <c r="AJ227" s="95"/>
      <c r="AK227" s="95"/>
      <c r="AL227" s="95"/>
    </row>
    <row r="228" spans="1:38" s="92" customFormat="1" ht="12.75" hidden="1">
      <c r="A228" s="105"/>
      <c r="F228" s="19"/>
      <c r="G228" s="19"/>
      <c r="H228" s="19"/>
      <c r="Q228" s="99"/>
      <c r="R228" s="100"/>
      <c r="S228" s="101"/>
      <c r="W228" s="94"/>
      <c r="X228" s="94"/>
      <c r="Y228" s="95"/>
      <c r="Z228" s="95"/>
      <c r="AA228" s="95"/>
      <c r="AB228" s="95"/>
      <c r="AC228" s="95"/>
      <c r="AD228" s="95"/>
      <c r="AE228" s="95"/>
      <c r="AF228" s="95"/>
      <c r="AG228" s="95"/>
      <c r="AH228" s="95"/>
      <c r="AI228" s="95"/>
      <c r="AJ228" s="95"/>
      <c r="AK228" s="95"/>
      <c r="AL228" s="95"/>
    </row>
    <row r="229" spans="1:38" s="92" customFormat="1" ht="12.75" hidden="1">
      <c r="A229" s="105"/>
      <c r="D229" s="108" t="s">
        <v>145</v>
      </c>
      <c r="F229" s="19">
        <f>+F207+F209+F210+F211</f>
        <v>106236046638</v>
      </c>
      <c r="G229" s="19"/>
      <c r="H229" s="19">
        <f>+H208</f>
        <v>350000000</v>
      </c>
      <c r="Q229" s="99"/>
      <c r="R229" s="100"/>
      <c r="S229" s="101"/>
      <c r="W229" s="94"/>
      <c r="X229" s="94"/>
      <c r="Y229" s="95"/>
      <c r="Z229" s="95"/>
      <c r="AA229" s="95"/>
      <c r="AB229" s="95"/>
      <c r="AC229" s="95"/>
      <c r="AD229" s="95"/>
      <c r="AE229" s="95"/>
      <c r="AF229" s="95"/>
      <c r="AG229" s="95"/>
      <c r="AH229" s="95"/>
      <c r="AI229" s="95"/>
      <c r="AJ229" s="95"/>
      <c r="AK229" s="95"/>
      <c r="AL229" s="95"/>
    </row>
    <row r="230" spans="1:38" s="92" customFormat="1" ht="12.75" hidden="1">
      <c r="A230" s="105"/>
      <c r="D230" s="108" t="s">
        <v>146</v>
      </c>
      <c r="F230" s="19">
        <f>+F213+F214+F215</f>
        <v>1272170000</v>
      </c>
      <c r="G230" s="19"/>
      <c r="H230" s="19">
        <f>+H212</f>
        <v>72707830000</v>
      </c>
      <c r="Q230" s="99"/>
      <c r="R230" s="100"/>
      <c r="S230" s="101"/>
      <c r="W230" s="94"/>
      <c r="X230" s="94"/>
      <c r="Y230" s="95"/>
      <c r="Z230" s="95"/>
      <c r="AA230" s="95"/>
      <c r="AB230" s="95"/>
      <c r="AC230" s="95"/>
      <c r="AD230" s="95"/>
      <c r="AE230" s="95"/>
      <c r="AF230" s="95"/>
      <c r="AG230" s="95"/>
      <c r="AH230" s="95"/>
      <c r="AI230" s="95"/>
      <c r="AJ230" s="95"/>
      <c r="AK230" s="95"/>
      <c r="AL230" s="95"/>
    </row>
    <row r="231" spans="1:38" s="92" customFormat="1" ht="12.75" hidden="1">
      <c r="A231" s="105"/>
      <c r="F231" s="19">
        <f>SUM(F229:F230)</f>
        <v>107508216638</v>
      </c>
      <c r="G231" s="19"/>
      <c r="H231" s="19">
        <f>SUM(H229:H230)</f>
        <v>73057830000</v>
      </c>
      <c r="Q231" s="99"/>
      <c r="R231" s="100"/>
      <c r="S231" s="101"/>
      <c r="W231" s="94"/>
      <c r="X231" s="94"/>
      <c r="Y231" s="95"/>
      <c r="Z231" s="95"/>
      <c r="AA231" s="95"/>
      <c r="AB231" s="95"/>
      <c r="AC231" s="95"/>
      <c r="AD231" s="95"/>
      <c r="AE231" s="95"/>
      <c r="AF231" s="95"/>
      <c r="AG231" s="95"/>
      <c r="AH231" s="95"/>
      <c r="AI231" s="95"/>
      <c r="AJ231" s="95"/>
      <c r="AK231" s="95"/>
      <c r="AL231" s="95"/>
    </row>
    <row r="232" spans="1:38" s="92" customFormat="1" ht="120" hidden="1">
      <c r="A232" s="105"/>
      <c r="B232" s="17" t="s">
        <v>142</v>
      </c>
      <c r="F232" s="19"/>
      <c r="G232" s="19"/>
      <c r="H232" s="19"/>
      <c r="Q232" s="99"/>
      <c r="R232" s="100"/>
      <c r="S232" s="101"/>
      <c r="W232" s="94"/>
      <c r="X232" s="94"/>
      <c r="Y232" s="95"/>
      <c r="Z232" s="95"/>
      <c r="AA232" s="95"/>
      <c r="AB232" s="95"/>
      <c r="AC232" s="95"/>
      <c r="AD232" s="95"/>
      <c r="AE232" s="95"/>
      <c r="AF232" s="95"/>
      <c r="AG232" s="95"/>
      <c r="AH232" s="95"/>
      <c r="AI232" s="95"/>
      <c r="AJ232" s="95"/>
      <c r="AK232" s="95"/>
      <c r="AL232" s="95"/>
    </row>
    <row r="233" spans="1:38" s="92" customFormat="1" ht="15" hidden="1">
      <c r="A233" s="105"/>
      <c r="B233" s="109"/>
      <c r="F233" s="118">
        <f>+F231+H231</f>
        <v>180566046638</v>
      </c>
      <c r="G233" s="119"/>
      <c r="H233" s="120"/>
      <c r="Q233" s="99"/>
      <c r="R233" s="100"/>
      <c r="S233" s="101"/>
      <c r="W233" s="94"/>
      <c r="X233" s="94"/>
      <c r="Y233" s="95"/>
      <c r="Z233" s="95"/>
      <c r="AA233" s="95"/>
      <c r="AB233" s="95"/>
      <c r="AC233" s="95"/>
      <c r="AD233" s="95"/>
      <c r="AE233" s="95"/>
      <c r="AF233" s="95"/>
      <c r="AG233" s="95"/>
      <c r="AH233" s="95"/>
      <c r="AI233" s="95"/>
      <c r="AJ233" s="95"/>
      <c r="AK233" s="95"/>
      <c r="AL233" s="95"/>
    </row>
    <row r="234" spans="1:38" s="92" customFormat="1" ht="15" hidden="1">
      <c r="A234" s="105"/>
      <c r="B234" s="109"/>
      <c r="F234" s="19"/>
      <c r="G234" s="19"/>
      <c r="H234" s="19"/>
      <c r="Q234" s="99"/>
      <c r="R234" s="100"/>
      <c r="S234" s="101"/>
      <c r="W234" s="94"/>
      <c r="X234" s="94"/>
      <c r="Y234" s="95"/>
      <c r="Z234" s="95"/>
      <c r="AA234" s="95"/>
      <c r="AB234" s="95"/>
      <c r="AC234" s="95"/>
      <c r="AD234" s="95"/>
      <c r="AE234" s="95"/>
      <c r="AF234" s="95"/>
      <c r="AG234" s="95"/>
      <c r="AH234" s="95"/>
      <c r="AI234" s="95"/>
      <c r="AJ234" s="95"/>
      <c r="AK234" s="95"/>
      <c r="AL234" s="95"/>
    </row>
    <row r="235" spans="1:38" s="92" customFormat="1" ht="12.75" hidden="1">
      <c r="A235" s="105"/>
      <c r="F235" s="110"/>
      <c r="Q235" s="99"/>
      <c r="R235" s="100"/>
      <c r="S235" s="101"/>
      <c r="W235" s="94"/>
      <c r="X235" s="94"/>
      <c r="Y235" s="95"/>
      <c r="Z235" s="95"/>
      <c r="AA235" s="95"/>
      <c r="AB235" s="95"/>
      <c r="AC235" s="95"/>
      <c r="AD235" s="95"/>
      <c r="AE235" s="95"/>
      <c r="AF235" s="95"/>
      <c r="AG235" s="95"/>
      <c r="AH235" s="95"/>
      <c r="AI235" s="95"/>
      <c r="AJ235" s="95"/>
      <c r="AK235" s="95"/>
      <c r="AL235" s="95"/>
    </row>
    <row r="236" spans="1:38" s="92" customFormat="1" ht="12.75" hidden="1">
      <c r="A236" s="105"/>
      <c r="Q236" s="99"/>
      <c r="R236" s="100"/>
      <c r="S236" s="101"/>
      <c r="W236" s="94"/>
      <c r="X236" s="94"/>
      <c r="Y236" s="95"/>
      <c r="Z236" s="95"/>
      <c r="AA236" s="95"/>
      <c r="AB236" s="95"/>
      <c r="AC236" s="95"/>
      <c r="AD236" s="95"/>
      <c r="AE236" s="95"/>
      <c r="AF236" s="95"/>
      <c r="AG236" s="95"/>
      <c r="AH236" s="95"/>
      <c r="AI236" s="95"/>
      <c r="AJ236" s="95"/>
      <c r="AK236" s="95"/>
      <c r="AL236" s="95"/>
    </row>
    <row r="237" spans="1:38" s="92" customFormat="1" ht="12.75" hidden="1">
      <c r="A237" s="105"/>
      <c r="Q237" s="99"/>
      <c r="R237" s="100"/>
      <c r="S237" s="101"/>
      <c r="W237" s="94"/>
      <c r="X237" s="94"/>
      <c r="Y237" s="95"/>
      <c r="Z237" s="95"/>
      <c r="AA237" s="95"/>
      <c r="AB237" s="95"/>
      <c r="AC237" s="95"/>
      <c r="AD237" s="95"/>
      <c r="AE237" s="95"/>
      <c r="AF237" s="95"/>
      <c r="AG237" s="95"/>
      <c r="AH237" s="95"/>
      <c r="AI237" s="95"/>
      <c r="AJ237" s="95"/>
      <c r="AK237" s="95"/>
      <c r="AL237" s="95"/>
    </row>
    <row r="238" spans="1:38" s="92" customFormat="1" ht="12.75" hidden="1">
      <c r="A238" s="105"/>
      <c r="Q238" s="99"/>
      <c r="R238" s="100"/>
      <c r="S238" s="101"/>
      <c r="W238" s="94"/>
      <c r="X238" s="94"/>
      <c r="Y238" s="95"/>
      <c r="Z238" s="95"/>
      <c r="AA238" s="95"/>
      <c r="AB238" s="95"/>
      <c r="AC238" s="95"/>
      <c r="AD238" s="95"/>
      <c r="AE238" s="95"/>
      <c r="AF238" s="95"/>
      <c r="AG238" s="95"/>
      <c r="AH238" s="95"/>
      <c r="AI238" s="95"/>
      <c r="AJ238" s="95"/>
      <c r="AK238" s="95"/>
      <c r="AL238" s="95"/>
    </row>
    <row r="239" spans="1:38" s="92" customFormat="1" ht="12.75" hidden="1">
      <c r="A239" s="105"/>
      <c r="Q239" s="99"/>
      <c r="R239" s="100"/>
      <c r="S239" s="101"/>
      <c r="W239" s="94"/>
      <c r="X239" s="94"/>
      <c r="Y239" s="95"/>
      <c r="Z239" s="95"/>
      <c r="AA239" s="95"/>
      <c r="AB239" s="95"/>
      <c r="AC239" s="95"/>
      <c r="AD239" s="95"/>
      <c r="AE239" s="95"/>
      <c r="AF239" s="95"/>
      <c r="AG239" s="95"/>
      <c r="AH239" s="95"/>
      <c r="AI239" s="95"/>
      <c r="AJ239" s="95"/>
      <c r="AK239" s="95"/>
      <c r="AL239" s="95"/>
    </row>
    <row r="240" spans="1:38" s="112" customFormat="1" ht="13.5" thickBot="1">
      <c r="A240" s="111"/>
      <c r="Q240" s="113"/>
      <c r="R240" s="114"/>
      <c r="S240" s="115"/>
      <c r="W240" s="116"/>
      <c r="X240" s="116"/>
      <c r="Y240" s="117"/>
      <c r="Z240" s="117"/>
      <c r="AA240" s="117"/>
      <c r="AB240" s="117"/>
      <c r="AC240" s="117"/>
      <c r="AD240" s="117"/>
      <c r="AE240" s="117"/>
      <c r="AF240" s="117"/>
      <c r="AG240" s="117"/>
      <c r="AH240" s="117"/>
      <c r="AI240" s="117"/>
      <c r="AJ240" s="117"/>
      <c r="AK240" s="117"/>
      <c r="AL240" s="117"/>
    </row>
    <row r="241" spans="10:11" ht="12.75">
      <c r="J241" s="25"/>
      <c r="K241" s="73"/>
    </row>
    <row r="243" spans="10:11" ht="12.75">
      <c r="J243" s="25"/>
      <c r="K243" s="25"/>
    </row>
  </sheetData>
  <sheetProtection/>
  <mergeCells count="16">
    <mergeCell ref="C210:D210"/>
    <mergeCell ref="C211:D211"/>
    <mergeCell ref="C212:D212"/>
    <mergeCell ref="C213:D213"/>
    <mergeCell ref="C214:D214"/>
    <mergeCell ref="C218:E218"/>
    <mergeCell ref="F233:H233"/>
    <mergeCell ref="A5:O5"/>
    <mergeCell ref="A4:O4"/>
    <mergeCell ref="A2:O2"/>
    <mergeCell ref="A6:O6"/>
    <mergeCell ref="C207:D207"/>
    <mergeCell ref="C208:D208"/>
    <mergeCell ref="C215:D215"/>
    <mergeCell ref="F218:H218"/>
    <mergeCell ref="C209:D209"/>
  </mergeCells>
  <dataValidations count="1">
    <dataValidation type="textLength" allowBlank="1" showInputMessage="1" showErrorMessage="1" errorTitle="MAXIMO 250 CARACTERES" error="El Objeto de Gasto de la Tarea no puede contener más de 250 caracteres" sqref="B201">
      <formula1>0</formula1>
      <formula2>251</formula2>
    </dataValidation>
  </dataValidations>
  <printOptions horizontalCentered="1"/>
  <pageMargins left="0.15748031496062992" right="0.15748031496062992" top="0.984251968503937" bottom="0.984251968503937" header="0" footer="0"/>
  <pageSetup horizontalDpi="600" verticalDpi="600" orientation="landscape" scale="60" r:id="rId2"/>
  <headerFooter alignWithMargins="0">
    <oddFooter>&amp;R&amp;6PGC 4248
Dirección de Cobertura
Proyectó: María del Pilar Rojas C.</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L40"/>
  <sheetViews>
    <sheetView zoomScale="145" zoomScaleNormal="145" zoomScalePageLayoutView="0" workbookViewId="0" topLeftCell="A28">
      <selection activeCell="E40" sqref="E40:K40"/>
    </sheetView>
  </sheetViews>
  <sheetFormatPr defaultColWidth="11.421875" defaultRowHeight="12.75"/>
  <cols>
    <col min="11" max="11" width="30.7109375" style="0" customWidth="1"/>
  </cols>
  <sheetData>
    <row r="2" spans="1:11" ht="18">
      <c r="A2" s="143"/>
      <c r="B2" s="144"/>
      <c r="C2" s="145" t="s">
        <v>0</v>
      </c>
      <c r="D2" s="146"/>
      <c r="E2" s="146"/>
      <c r="F2" s="146"/>
      <c r="G2" s="146"/>
      <c r="H2" s="146"/>
      <c r="I2" s="146"/>
      <c r="J2" s="146"/>
      <c r="K2" s="147"/>
    </row>
    <row r="3" spans="1:11" ht="14.25">
      <c r="A3" s="148"/>
      <c r="B3" s="149"/>
      <c r="C3" s="150" t="s">
        <v>11</v>
      </c>
      <c r="D3" s="151"/>
      <c r="E3" s="151"/>
      <c r="F3" s="151"/>
      <c r="G3" s="151"/>
      <c r="H3" s="151"/>
      <c r="I3" s="151"/>
      <c r="J3" s="151"/>
      <c r="K3" s="151"/>
    </row>
    <row r="4" spans="1:11" ht="15">
      <c r="A4" s="152"/>
      <c r="B4" s="153"/>
      <c r="C4" s="154" t="s">
        <v>1</v>
      </c>
      <c r="D4" s="154"/>
      <c r="E4" s="154"/>
      <c r="F4" s="154"/>
      <c r="G4" s="155" t="s">
        <v>21</v>
      </c>
      <c r="H4" s="155"/>
      <c r="I4" s="155"/>
      <c r="J4" s="155"/>
      <c r="K4" s="156"/>
    </row>
    <row r="5" spans="1:11" ht="14.25">
      <c r="A5" s="157"/>
      <c r="B5" s="157"/>
      <c r="C5" s="157"/>
      <c r="D5" s="157"/>
      <c r="E5" s="157"/>
      <c r="F5" s="157"/>
      <c r="G5" s="157"/>
      <c r="H5" s="157"/>
      <c r="I5" s="157"/>
      <c r="J5" s="157"/>
      <c r="K5" s="157"/>
    </row>
    <row r="6" spans="1:11" ht="15">
      <c r="A6" s="5" t="s">
        <v>2</v>
      </c>
      <c r="B6" s="5"/>
      <c r="C6" s="6"/>
      <c r="D6" s="6"/>
      <c r="E6" s="6"/>
      <c r="F6" s="6"/>
      <c r="G6" s="6"/>
      <c r="H6" s="6"/>
      <c r="I6" s="6"/>
      <c r="J6" s="6"/>
      <c r="K6" s="6"/>
    </row>
    <row r="7" spans="1:11" ht="14.25">
      <c r="A7" s="136" t="s">
        <v>20</v>
      </c>
      <c r="B7" s="136"/>
      <c r="C7" s="136"/>
      <c r="D7" s="136"/>
      <c r="E7" s="136"/>
      <c r="F7" s="136"/>
      <c r="G7" s="136"/>
      <c r="H7" s="136"/>
      <c r="I7" s="136"/>
      <c r="J7" s="136"/>
      <c r="K7" s="136"/>
    </row>
    <row r="8" spans="1:11" ht="14.25">
      <c r="A8" s="7"/>
      <c r="B8" s="7"/>
      <c r="C8" s="7"/>
      <c r="D8" s="7"/>
      <c r="E8" s="7"/>
      <c r="F8" s="7"/>
      <c r="G8" s="7"/>
      <c r="H8" s="7"/>
      <c r="I8" s="7"/>
      <c r="J8" s="7"/>
      <c r="K8" s="7"/>
    </row>
    <row r="9" spans="1:11" ht="15">
      <c r="A9" s="137" t="s">
        <v>3</v>
      </c>
      <c r="B9" s="137"/>
      <c r="C9" s="137"/>
      <c r="D9" s="137"/>
      <c r="E9" s="137"/>
      <c r="F9" s="137"/>
      <c r="G9" s="137"/>
      <c r="H9" s="137"/>
      <c r="I9" s="137"/>
      <c r="J9" s="137"/>
      <c r="K9" s="137"/>
    </row>
    <row r="10" spans="1:11" ht="15">
      <c r="A10" s="141" t="s">
        <v>39</v>
      </c>
      <c r="B10" s="142"/>
      <c r="C10" s="137"/>
      <c r="D10" s="137"/>
      <c r="E10" s="137"/>
      <c r="F10" s="137"/>
      <c r="G10" s="137"/>
      <c r="H10" s="137"/>
      <c r="I10" s="137"/>
      <c r="J10" s="137"/>
      <c r="K10" s="137"/>
    </row>
    <row r="11" spans="1:11" ht="15">
      <c r="A11" s="137"/>
      <c r="B11" s="137"/>
      <c r="C11" s="137"/>
      <c r="D11" s="137"/>
      <c r="E11" s="137"/>
      <c r="F11" s="137"/>
      <c r="G11" s="137"/>
      <c r="H11" s="137"/>
      <c r="I11" s="137"/>
      <c r="J11" s="137"/>
      <c r="K11" s="137"/>
    </row>
    <row r="12" spans="1:11" ht="15">
      <c r="A12" s="137" t="s">
        <v>4</v>
      </c>
      <c r="B12" s="137"/>
      <c r="C12" s="137"/>
      <c r="D12" s="137"/>
      <c r="E12" s="137"/>
      <c r="F12" s="137"/>
      <c r="G12" s="137"/>
      <c r="H12" s="137"/>
      <c r="I12" s="137"/>
      <c r="J12" s="137"/>
      <c r="K12" s="137"/>
    </row>
    <row r="13" spans="1:11" ht="14.25">
      <c r="A13" s="141" t="s">
        <v>45</v>
      </c>
      <c r="B13" s="142"/>
      <c r="C13" s="142"/>
      <c r="D13" s="142"/>
      <c r="E13" s="142"/>
      <c r="F13" s="142"/>
      <c r="G13" s="142"/>
      <c r="H13" s="142"/>
      <c r="I13" s="142"/>
      <c r="J13" s="142"/>
      <c r="K13" s="142"/>
    </row>
    <row r="14" spans="1:11" ht="14.25">
      <c r="A14" s="8"/>
      <c r="B14" s="8"/>
      <c r="C14" s="8"/>
      <c r="D14" s="8"/>
      <c r="E14" s="8"/>
      <c r="F14" s="8"/>
      <c r="G14" s="8"/>
      <c r="H14" s="8"/>
      <c r="I14" s="8"/>
      <c r="J14" s="8"/>
      <c r="K14" s="8"/>
    </row>
    <row r="15" spans="1:11" ht="15">
      <c r="A15" s="137" t="s">
        <v>5</v>
      </c>
      <c r="B15" s="137"/>
      <c r="C15" s="137"/>
      <c r="D15" s="137"/>
      <c r="E15" s="137"/>
      <c r="F15" s="137"/>
      <c r="G15" s="137"/>
      <c r="H15" s="137"/>
      <c r="I15" s="137"/>
      <c r="J15" s="137"/>
      <c r="K15" s="137"/>
    </row>
    <row r="16" spans="1:11" ht="14.25">
      <c r="A16" s="139" t="s">
        <v>12</v>
      </c>
      <c r="B16" s="139"/>
      <c r="C16" s="139"/>
      <c r="D16" s="139"/>
      <c r="E16" s="139"/>
      <c r="F16" s="139"/>
      <c r="G16" s="139"/>
      <c r="H16" s="139"/>
      <c r="I16" s="139"/>
      <c r="J16" s="139"/>
      <c r="K16" s="139"/>
    </row>
    <row r="17" spans="1:11" ht="14.25">
      <c r="A17" s="9"/>
      <c r="B17" s="9"/>
      <c r="C17" s="9"/>
      <c r="D17" s="9"/>
      <c r="E17" s="9"/>
      <c r="F17" s="9"/>
      <c r="G17" s="9"/>
      <c r="H17" s="9"/>
      <c r="I17" s="9"/>
      <c r="J17" s="9"/>
      <c r="K17" s="9"/>
    </row>
    <row r="18" spans="1:12" ht="14.25">
      <c r="A18" s="138" t="s">
        <v>6</v>
      </c>
      <c r="B18" s="139"/>
      <c r="C18" s="139"/>
      <c r="D18" s="139"/>
      <c r="E18" s="139"/>
      <c r="F18" s="139"/>
      <c r="G18" s="139"/>
      <c r="H18" s="139"/>
      <c r="I18" s="139"/>
      <c r="J18" s="139"/>
      <c r="K18" s="139"/>
      <c r="L18" s="10"/>
    </row>
    <row r="19" spans="1:12" ht="14.25">
      <c r="A19" s="140" t="s">
        <v>46</v>
      </c>
      <c r="B19" s="139"/>
      <c r="C19" s="139"/>
      <c r="D19" s="139"/>
      <c r="E19" s="139"/>
      <c r="F19" s="139"/>
      <c r="G19" s="139"/>
      <c r="H19" s="139"/>
      <c r="I19" s="139"/>
      <c r="J19" s="139"/>
      <c r="K19" s="139"/>
      <c r="L19" s="11"/>
    </row>
    <row r="20" spans="1:12" ht="14.25">
      <c r="A20" s="9"/>
      <c r="B20" s="9"/>
      <c r="C20" s="9"/>
      <c r="D20" s="9"/>
      <c r="E20" s="9"/>
      <c r="F20" s="9"/>
      <c r="G20" s="9"/>
      <c r="H20" s="9"/>
      <c r="I20" s="9"/>
      <c r="J20" s="9"/>
      <c r="K20" s="9"/>
      <c r="L20" s="11"/>
    </row>
    <row r="21" spans="1:12" ht="14.25">
      <c r="A21" s="138" t="s">
        <v>7</v>
      </c>
      <c r="B21" s="139"/>
      <c r="C21" s="139"/>
      <c r="D21" s="139"/>
      <c r="E21" s="139"/>
      <c r="F21" s="139"/>
      <c r="G21" s="139"/>
      <c r="H21" s="139"/>
      <c r="I21" s="139"/>
      <c r="J21" s="139"/>
      <c r="K21" s="139"/>
      <c r="L21" s="11"/>
    </row>
    <row r="22" spans="1:12" ht="42.75" customHeight="1">
      <c r="A22" s="139"/>
      <c r="B22" s="139"/>
      <c r="C22" s="139"/>
      <c r="D22" s="139"/>
      <c r="E22" s="139"/>
      <c r="F22" s="139"/>
      <c r="G22" s="139"/>
      <c r="H22" s="139"/>
      <c r="I22" s="139"/>
      <c r="J22" s="139"/>
      <c r="K22" s="139"/>
      <c r="L22" s="11"/>
    </row>
    <row r="23" spans="1:12" ht="14.25">
      <c r="A23" s="9"/>
      <c r="B23" s="9"/>
      <c r="C23" s="9"/>
      <c r="D23" s="9"/>
      <c r="E23" s="9"/>
      <c r="F23" s="9"/>
      <c r="G23" s="9"/>
      <c r="H23" s="9"/>
      <c r="I23" s="9"/>
      <c r="J23" s="9"/>
      <c r="K23" s="9"/>
      <c r="L23" s="11"/>
    </row>
    <row r="24" spans="1:12" ht="15">
      <c r="A24" s="134"/>
      <c r="B24" s="134"/>
      <c r="C24" s="134"/>
      <c r="D24" s="134"/>
      <c r="E24" s="134"/>
      <c r="F24" s="134"/>
      <c r="G24" s="134"/>
      <c r="H24" s="134"/>
      <c r="I24" s="134"/>
      <c r="J24" s="134"/>
      <c r="K24" s="134"/>
      <c r="L24" s="10"/>
    </row>
    <row r="25" spans="1:12" ht="18">
      <c r="A25" s="12" t="s">
        <v>8</v>
      </c>
      <c r="B25" s="135" t="s">
        <v>9</v>
      </c>
      <c r="C25" s="135"/>
      <c r="D25" s="135"/>
      <c r="E25" s="135" t="s">
        <v>10</v>
      </c>
      <c r="F25" s="135"/>
      <c r="G25" s="135"/>
      <c r="H25" s="135"/>
      <c r="I25" s="135"/>
      <c r="J25" s="135"/>
      <c r="K25" s="135"/>
      <c r="L25" s="10"/>
    </row>
    <row r="26" spans="1:12" ht="24" customHeight="1">
      <c r="A26" s="16">
        <v>1</v>
      </c>
      <c r="B26" s="128" t="s">
        <v>13</v>
      </c>
      <c r="C26" s="128"/>
      <c r="D26" s="128"/>
      <c r="E26" s="131" t="s">
        <v>47</v>
      </c>
      <c r="F26" s="132"/>
      <c r="G26" s="132"/>
      <c r="H26" s="132"/>
      <c r="I26" s="132"/>
      <c r="J26" s="132"/>
      <c r="K26" s="132"/>
      <c r="L26" s="13"/>
    </row>
    <row r="27" spans="1:12" ht="24" customHeight="1">
      <c r="A27" s="16">
        <v>2</v>
      </c>
      <c r="B27" s="128" t="s">
        <v>14</v>
      </c>
      <c r="C27" s="128"/>
      <c r="D27" s="128"/>
      <c r="E27" s="131" t="s">
        <v>62</v>
      </c>
      <c r="F27" s="132"/>
      <c r="G27" s="132"/>
      <c r="H27" s="132"/>
      <c r="I27" s="132"/>
      <c r="J27" s="132"/>
      <c r="K27" s="132"/>
      <c r="L27" s="13"/>
    </row>
    <row r="28" spans="1:12" ht="24" customHeight="1">
      <c r="A28" s="16">
        <v>3</v>
      </c>
      <c r="B28" s="133" t="s">
        <v>44</v>
      </c>
      <c r="C28" s="133"/>
      <c r="D28" s="133"/>
      <c r="E28" s="129" t="s">
        <v>48</v>
      </c>
      <c r="F28" s="130"/>
      <c r="G28" s="130"/>
      <c r="H28" s="130"/>
      <c r="I28" s="130"/>
      <c r="J28" s="130"/>
      <c r="K28" s="130"/>
      <c r="L28" s="13"/>
    </row>
    <row r="29" spans="1:12" ht="24" customHeight="1">
      <c r="A29" s="16">
        <v>4</v>
      </c>
      <c r="B29" s="128" t="s">
        <v>50</v>
      </c>
      <c r="C29" s="128"/>
      <c r="D29" s="128"/>
      <c r="E29" s="129" t="s">
        <v>49</v>
      </c>
      <c r="F29" s="130"/>
      <c r="G29" s="130"/>
      <c r="H29" s="130"/>
      <c r="I29" s="130"/>
      <c r="J29" s="130"/>
      <c r="K29" s="130"/>
      <c r="L29" s="13"/>
    </row>
    <row r="30" spans="1:12" ht="24" customHeight="1">
      <c r="A30" s="16">
        <v>5</v>
      </c>
      <c r="B30" s="128" t="s">
        <v>15</v>
      </c>
      <c r="C30" s="128"/>
      <c r="D30" s="128"/>
      <c r="E30" s="129" t="s">
        <v>52</v>
      </c>
      <c r="F30" s="130"/>
      <c r="G30" s="130"/>
      <c r="H30" s="130"/>
      <c r="I30" s="130"/>
      <c r="J30" s="130"/>
      <c r="K30" s="130"/>
      <c r="L30" s="13"/>
    </row>
    <row r="31" spans="1:12" ht="24" customHeight="1">
      <c r="A31" s="16">
        <v>6</v>
      </c>
      <c r="B31" s="128" t="s">
        <v>16</v>
      </c>
      <c r="C31" s="128"/>
      <c r="D31" s="128"/>
      <c r="E31" s="129" t="s">
        <v>53</v>
      </c>
      <c r="F31" s="130"/>
      <c r="G31" s="130"/>
      <c r="H31" s="130"/>
      <c r="I31" s="130"/>
      <c r="J31" s="130"/>
      <c r="K31" s="130"/>
      <c r="L31" s="13"/>
    </row>
    <row r="32" spans="1:12" ht="24" customHeight="1">
      <c r="A32" s="16">
        <v>7</v>
      </c>
      <c r="B32" s="128" t="s">
        <v>17</v>
      </c>
      <c r="C32" s="128"/>
      <c r="D32" s="128"/>
      <c r="E32" s="129" t="s">
        <v>54</v>
      </c>
      <c r="F32" s="130"/>
      <c r="G32" s="130"/>
      <c r="H32" s="130"/>
      <c r="I32" s="130"/>
      <c r="J32" s="130"/>
      <c r="K32" s="130"/>
      <c r="L32" s="14"/>
    </row>
    <row r="33" spans="1:12" ht="24" customHeight="1">
      <c r="A33" s="16">
        <v>8</v>
      </c>
      <c r="B33" s="128" t="s">
        <v>18</v>
      </c>
      <c r="C33" s="128"/>
      <c r="D33" s="128"/>
      <c r="E33" s="129" t="s">
        <v>43</v>
      </c>
      <c r="F33" s="130"/>
      <c r="G33" s="130"/>
      <c r="H33" s="130"/>
      <c r="I33" s="130"/>
      <c r="J33" s="130"/>
      <c r="K33" s="130"/>
      <c r="L33" s="14"/>
    </row>
    <row r="34" spans="1:12" ht="24" customHeight="1">
      <c r="A34" s="16">
        <v>9</v>
      </c>
      <c r="B34" s="128" t="s">
        <v>19</v>
      </c>
      <c r="C34" s="128"/>
      <c r="D34" s="128"/>
      <c r="E34" s="129" t="s">
        <v>55</v>
      </c>
      <c r="F34" s="130"/>
      <c r="G34" s="130"/>
      <c r="H34" s="130"/>
      <c r="I34" s="130"/>
      <c r="J34" s="130"/>
      <c r="K34" s="130"/>
      <c r="L34" s="14"/>
    </row>
    <row r="35" spans="1:12" ht="24" customHeight="1">
      <c r="A35" s="16">
        <v>10</v>
      </c>
      <c r="B35" s="128" t="s">
        <v>37</v>
      </c>
      <c r="C35" s="128"/>
      <c r="D35" s="128"/>
      <c r="E35" s="129" t="s">
        <v>56</v>
      </c>
      <c r="F35" s="130"/>
      <c r="G35" s="130"/>
      <c r="H35" s="130"/>
      <c r="I35" s="130"/>
      <c r="J35" s="130"/>
      <c r="K35" s="130"/>
      <c r="L35" s="14"/>
    </row>
    <row r="36" spans="1:12" ht="24" customHeight="1">
      <c r="A36" s="16">
        <v>11</v>
      </c>
      <c r="B36" s="128" t="s">
        <v>32</v>
      </c>
      <c r="C36" s="128"/>
      <c r="D36" s="128"/>
      <c r="E36" s="129" t="s">
        <v>57</v>
      </c>
      <c r="F36" s="130"/>
      <c r="G36" s="130"/>
      <c r="H36" s="130"/>
      <c r="I36" s="130"/>
      <c r="J36" s="130"/>
      <c r="K36" s="130"/>
      <c r="L36" s="14"/>
    </row>
    <row r="37" spans="1:12" ht="24" customHeight="1">
      <c r="A37" s="16">
        <v>12</v>
      </c>
      <c r="B37" s="128" t="s">
        <v>33</v>
      </c>
      <c r="C37" s="128"/>
      <c r="D37" s="128"/>
      <c r="E37" s="129" t="s">
        <v>58</v>
      </c>
      <c r="F37" s="130"/>
      <c r="G37" s="130"/>
      <c r="H37" s="130"/>
      <c r="I37" s="130"/>
      <c r="J37" s="130"/>
      <c r="K37" s="130"/>
      <c r="L37" s="14"/>
    </row>
    <row r="38" spans="1:12" ht="24" customHeight="1">
      <c r="A38" s="16">
        <v>13</v>
      </c>
      <c r="B38" s="128" t="s">
        <v>38</v>
      </c>
      <c r="C38" s="128"/>
      <c r="D38" s="128"/>
      <c r="E38" s="129" t="s">
        <v>60</v>
      </c>
      <c r="F38" s="130"/>
      <c r="G38" s="130"/>
      <c r="H38" s="130"/>
      <c r="I38" s="130"/>
      <c r="J38" s="130"/>
      <c r="K38" s="130"/>
      <c r="L38" s="14"/>
    </row>
    <row r="39" spans="1:12" ht="24" customHeight="1">
      <c r="A39" s="16">
        <v>14</v>
      </c>
      <c r="B39" s="128" t="s">
        <v>39</v>
      </c>
      <c r="C39" s="128"/>
      <c r="D39" s="128"/>
      <c r="E39" s="129" t="s">
        <v>59</v>
      </c>
      <c r="F39" s="130"/>
      <c r="G39" s="130"/>
      <c r="H39" s="130"/>
      <c r="I39" s="130"/>
      <c r="J39" s="130"/>
      <c r="K39" s="130"/>
      <c r="L39" s="14"/>
    </row>
    <row r="40" spans="1:12" ht="24" customHeight="1">
      <c r="A40" s="16">
        <v>15</v>
      </c>
      <c r="B40" s="128" t="s">
        <v>34</v>
      </c>
      <c r="C40" s="128"/>
      <c r="D40" s="128"/>
      <c r="E40" s="129" t="s">
        <v>61</v>
      </c>
      <c r="F40" s="130"/>
      <c r="G40" s="130"/>
      <c r="H40" s="130"/>
      <c r="I40" s="130"/>
      <c r="J40" s="130"/>
      <c r="K40" s="130"/>
      <c r="L40" s="14"/>
    </row>
  </sheetData>
  <sheetProtection/>
  <mergeCells count="53">
    <mergeCell ref="B40:D40"/>
    <mergeCell ref="E40:K40"/>
    <mergeCell ref="B36:D36"/>
    <mergeCell ref="E36:K36"/>
    <mergeCell ref="B37:D37"/>
    <mergeCell ref="E37:K37"/>
    <mergeCell ref="B38:D38"/>
    <mergeCell ref="E38:K38"/>
    <mergeCell ref="B39:D39"/>
    <mergeCell ref="E39:K39"/>
    <mergeCell ref="A2:B2"/>
    <mergeCell ref="C2:K2"/>
    <mergeCell ref="A3:B3"/>
    <mergeCell ref="C3:K3"/>
    <mergeCell ref="A10:K10"/>
    <mergeCell ref="A11:K11"/>
    <mergeCell ref="A4:B4"/>
    <mergeCell ref="C4:F4"/>
    <mergeCell ref="G4:K4"/>
    <mergeCell ref="A5:K5"/>
    <mergeCell ref="A7:K7"/>
    <mergeCell ref="A9:K9"/>
    <mergeCell ref="A18:K18"/>
    <mergeCell ref="A19:K19"/>
    <mergeCell ref="A21:K21"/>
    <mergeCell ref="A22:K22"/>
    <mergeCell ref="A12:K12"/>
    <mergeCell ref="A13:K13"/>
    <mergeCell ref="A15:K15"/>
    <mergeCell ref="A16:K16"/>
    <mergeCell ref="B27:D27"/>
    <mergeCell ref="E27:K27"/>
    <mergeCell ref="B28:D28"/>
    <mergeCell ref="E28:K28"/>
    <mergeCell ref="A24:K24"/>
    <mergeCell ref="B25:D25"/>
    <mergeCell ref="E25:K25"/>
    <mergeCell ref="B26:D26"/>
    <mergeCell ref="E26:K26"/>
    <mergeCell ref="B32:D32"/>
    <mergeCell ref="E32:K32"/>
    <mergeCell ref="B31:D31"/>
    <mergeCell ref="E31:K31"/>
    <mergeCell ref="B29:D29"/>
    <mergeCell ref="E29:K29"/>
    <mergeCell ref="B30:D30"/>
    <mergeCell ref="E30:K30"/>
    <mergeCell ref="B35:D35"/>
    <mergeCell ref="E35:K35"/>
    <mergeCell ref="B33:D33"/>
    <mergeCell ref="E33:K33"/>
    <mergeCell ref="B34:D34"/>
    <mergeCell ref="E34:K34"/>
  </mergeCells>
  <printOptions horizontalCentered="1"/>
  <pageMargins left="0.5905511811023623" right="0.5905511811023623" top="0.1968503937007874" bottom="0.3937007874015748" header="0" footer="0"/>
  <pageSetup fitToHeight="1" fitToWidth="1" horizontalDpi="600" verticalDpi="600" orientation="landscape" scale="77" r:id="rId2"/>
  <drawing r:id="rId1"/>
</worksheet>
</file>

<file path=xl/worksheets/sheet3.xml><?xml version="1.0" encoding="utf-8"?>
<worksheet xmlns="http://schemas.openxmlformats.org/spreadsheetml/2006/main" xmlns:r="http://schemas.openxmlformats.org/officeDocument/2006/relationships">
  <dimension ref="A1:O133"/>
  <sheetViews>
    <sheetView zoomScalePageLayoutView="0" workbookViewId="0" topLeftCell="A1">
      <selection activeCell="C11" sqref="C11"/>
    </sheetView>
  </sheetViews>
  <sheetFormatPr defaultColWidth="11.421875" defaultRowHeight="12.75"/>
  <cols>
    <col min="1" max="1" width="24.00390625" style="50" customWidth="1"/>
    <col min="2" max="2" width="11.421875" style="51" customWidth="1"/>
    <col min="3" max="3" width="34.00390625" style="51" customWidth="1"/>
    <col min="4" max="4" width="23.00390625" style="51" hidden="1" customWidth="1"/>
    <col min="5" max="7" width="11.421875" style="51" customWidth="1"/>
    <col min="8" max="8" width="14.28125" style="51" bestFit="1" customWidth="1"/>
    <col min="9" max="9" width="13.7109375" style="51" bestFit="1" customWidth="1"/>
    <col min="10" max="10" width="14.421875" style="51" bestFit="1" customWidth="1"/>
    <col min="11" max="13" width="0" style="51" hidden="1" customWidth="1"/>
    <col min="14" max="14" width="10.140625" style="28" bestFit="1" customWidth="1"/>
    <col min="15" max="15" width="12.57421875" style="29" bestFit="1" customWidth="1"/>
  </cols>
  <sheetData>
    <row r="1" spans="1:15" ht="12.75">
      <c r="A1" s="163" t="s">
        <v>81</v>
      </c>
      <c r="B1" s="164"/>
      <c r="C1" s="164"/>
      <c r="D1" s="164"/>
      <c r="E1" s="164"/>
      <c r="F1" s="164"/>
      <c r="G1" s="164"/>
      <c r="H1" s="164"/>
      <c r="I1" s="164"/>
      <c r="J1" s="164"/>
      <c r="K1" s="164"/>
      <c r="L1" s="164"/>
      <c r="M1" s="164"/>
      <c r="N1" s="26"/>
      <c r="O1" s="27"/>
    </row>
    <row r="2" spans="1:13" ht="12.75">
      <c r="A2" s="165" t="s">
        <v>82</v>
      </c>
      <c r="B2" s="166" t="s">
        <v>83</v>
      </c>
      <c r="C2" s="166"/>
      <c r="D2" s="166"/>
      <c r="E2" s="166"/>
      <c r="F2" s="166"/>
      <c r="G2" s="166"/>
      <c r="H2" s="166"/>
      <c r="I2" s="166" t="s">
        <v>84</v>
      </c>
      <c r="J2" s="166"/>
      <c r="K2" s="166"/>
      <c r="L2" s="166"/>
      <c r="M2" s="166"/>
    </row>
    <row r="3" spans="1:13" ht="76.5">
      <c r="A3" s="165"/>
      <c r="B3" s="30" t="s">
        <v>85</v>
      </c>
      <c r="C3" s="31" t="s">
        <v>86</v>
      </c>
      <c r="D3" s="32" t="s">
        <v>87</v>
      </c>
      <c r="E3" s="32" t="s">
        <v>88</v>
      </c>
      <c r="F3" s="32" t="s">
        <v>89</v>
      </c>
      <c r="G3" s="32" t="s">
        <v>90</v>
      </c>
      <c r="H3" s="33" t="s">
        <v>91</v>
      </c>
      <c r="I3" s="32" t="s">
        <v>117</v>
      </c>
      <c r="J3" s="34" t="s">
        <v>118</v>
      </c>
      <c r="K3" s="34">
        <f>'[3]PAG. 10'!$C172</f>
        <v>0</v>
      </c>
      <c r="L3" s="34">
        <f>'[3]PAG. 10'!$C173</f>
        <v>0</v>
      </c>
      <c r="M3" s="34">
        <f>'[3]PAG. 10'!$C174</f>
        <v>0</v>
      </c>
    </row>
    <row r="4" spans="1:15" ht="63.75">
      <c r="A4" s="35" t="s">
        <v>92</v>
      </c>
      <c r="B4" s="36">
        <v>1</v>
      </c>
      <c r="C4" s="37" t="s">
        <v>63</v>
      </c>
      <c r="D4" s="38" t="s">
        <v>93</v>
      </c>
      <c r="E4" s="39" t="s">
        <v>94</v>
      </c>
      <c r="F4" s="40">
        <v>80000</v>
      </c>
      <c r="G4" s="41">
        <f>IF(ISERROR(H4/F4)=TRUE,"",H4/F4)</f>
        <v>1424000</v>
      </c>
      <c r="H4" s="41">
        <f aca="true" t="shared" si="0" ref="H4:H35">IF(SUBTOTAL(9,I4:M4)=0,0,IF(OR(LEN(A4)&lt;5,LEN(B4)=0,LEN(C4)&lt;5,LEN(D4)&lt;5,LEN(E4)=0,LEN(F4)=0),"Diligencie todas las casillas de la A a la F ",SUBTOTAL(9,I4:M4)))</f>
        <v>113920000000</v>
      </c>
      <c r="I4" s="42">
        <v>46756000000</v>
      </c>
      <c r="J4" s="42">
        <v>67164000000</v>
      </c>
      <c r="K4" s="43"/>
      <c r="L4" s="43"/>
      <c r="M4" s="43"/>
      <c r="N4" s="160" t="s">
        <v>74</v>
      </c>
      <c r="O4" s="161">
        <f>SUM(I4:J8)</f>
        <v>116120000000</v>
      </c>
    </row>
    <row r="5" spans="1:15" ht="60">
      <c r="A5" s="35" t="s">
        <v>95</v>
      </c>
      <c r="B5" s="36">
        <v>1</v>
      </c>
      <c r="C5" s="37" t="s">
        <v>96</v>
      </c>
      <c r="D5" s="38" t="s">
        <v>93</v>
      </c>
      <c r="E5" s="39" t="s">
        <v>97</v>
      </c>
      <c r="F5" s="40">
        <v>1</v>
      </c>
      <c r="G5" s="41">
        <f aca="true" t="shared" si="1" ref="G5:G68">IF(ISERROR(H5/F5)=TRUE,"",H5/F5)</f>
        <v>350000000</v>
      </c>
      <c r="H5" s="41">
        <f t="shared" si="0"/>
        <v>350000000</v>
      </c>
      <c r="I5" s="42">
        <v>350000000</v>
      </c>
      <c r="J5" s="42"/>
      <c r="K5" s="43"/>
      <c r="L5" s="43"/>
      <c r="M5" s="43"/>
      <c r="N5" s="160"/>
      <c r="O5" s="162"/>
    </row>
    <row r="6" spans="1:15" ht="84">
      <c r="A6" s="35" t="s">
        <v>98</v>
      </c>
      <c r="B6" s="36">
        <v>1</v>
      </c>
      <c r="C6" s="37" t="s">
        <v>99</v>
      </c>
      <c r="D6" s="38" t="s">
        <v>100</v>
      </c>
      <c r="E6" s="39" t="s">
        <v>101</v>
      </c>
      <c r="F6" s="40">
        <v>1</v>
      </c>
      <c r="G6" s="41">
        <f t="shared" si="1"/>
        <v>900000000</v>
      </c>
      <c r="H6" s="41">
        <f t="shared" si="0"/>
        <v>900000000</v>
      </c>
      <c r="I6" s="42">
        <v>900000000</v>
      </c>
      <c r="J6" s="42"/>
      <c r="K6" s="43"/>
      <c r="L6" s="43"/>
      <c r="M6" s="43"/>
      <c r="N6" s="160"/>
      <c r="O6" s="162"/>
    </row>
    <row r="7" spans="1:15" ht="60">
      <c r="A7" s="35" t="s">
        <v>102</v>
      </c>
      <c r="B7" s="36">
        <v>1</v>
      </c>
      <c r="C7" s="37" t="s">
        <v>103</v>
      </c>
      <c r="D7" s="38" t="s">
        <v>100</v>
      </c>
      <c r="E7" s="39" t="s">
        <v>101</v>
      </c>
      <c r="F7" s="40">
        <v>1</v>
      </c>
      <c r="G7" s="41">
        <f t="shared" si="1"/>
        <v>700000000</v>
      </c>
      <c r="H7" s="41">
        <f t="shared" si="0"/>
        <v>700000000</v>
      </c>
      <c r="I7" s="42">
        <v>700000000</v>
      </c>
      <c r="J7" s="42"/>
      <c r="K7" s="43"/>
      <c r="L7" s="43"/>
      <c r="M7" s="43"/>
      <c r="N7" s="160"/>
      <c r="O7" s="162"/>
    </row>
    <row r="8" spans="1:15" ht="60">
      <c r="A8" s="35" t="s">
        <v>104</v>
      </c>
      <c r="B8" s="36">
        <v>1</v>
      </c>
      <c r="C8" s="37" t="s">
        <v>105</v>
      </c>
      <c r="D8" s="38" t="s">
        <v>106</v>
      </c>
      <c r="E8" s="39" t="s">
        <v>101</v>
      </c>
      <c r="F8" s="40">
        <v>5</v>
      </c>
      <c r="G8" s="41">
        <f t="shared" si="1"/>
        <v>50000000</v>
      </c>
      <c r="H8" s="41">
        <f t="shared" si="0"/>
        <v>250000000</v>
      </c>
      <c r="I8" s="42">
        <v>250000000</v>
      </c>
      <c r="J8" s="42"/>
      <c r="K8" s="43"/>
      <c r="L8" s="43"/>
      <c r="M8" s="43"/>
      <c r="N8" s="160"/>
      <c r="O8" s="162"/>
    </row>
    <row r="9" spans="1:15" ht="72">
      <c r="A9" s="35" t="s">
        <v>107</v>
      </c>
      <c r="B9" s="44">
        <v>1</v>
      </c>
      <c r="C9" s="37" t="s">
        <v>108</v>
      </c>
      <c r="D9" s="38" t="s">
        <v>93</v>
      </c>
      <c r="E9" s="39" t="s">
        <v>94</v>
      </c>
      <c r="F9" s="40">
        <v>40027</v>
      </c>
      <c r="G9" s="41">
        <f t="shared" si="1"/>
        <v>1816469.6329977266</v>
      </c>
      <c r="H9" s="41">
        <f t="shared" si="0"/>
        <v>72707830000</v>
      </c>
      <c r="I9" s="45">
        <v>29754830000</v>
      </c>
      <c r="J9" s="45">
        <v>42953000000</v>
      </c>
      <c r="K9" s="43"/>
      <c r="L9" s="43"/>
      <c r="M9" s="43"/>
      <c r="N9" s="160" t="s">
        <v>139</v>
      </c>
      <c r="O9" s="161">
        <f>SUM(I9:J12)</f>
        <v>73980000000</v>
      </c>
    </row>
    <row r="10" spans="1:15" ht="60">
      <c r="A10" s="35" t="s">
        <v>109</v>
      </c>
      <c r="B10" s="44">
        <v>1</v>
      </c>
      <c r="C10" s="37" t="s">
        <v>110</v>
      </c>
      <c r="D10" s="38" t="s">
        <v>111</v>
      </c>
      <c r="E10" s="39" t="s">
        <v>101</v>
      </c>
      <c r="F10" s="40">
        <v>1</v>
      </c>
      <c r="G10" s="41">
        <f t="shared" si="1"/>
        <v>147170000</v>
      </c>
      <c r="H10" s="41">
        <f t="shared" si="0"/>
        <v>147170000</v>
      </c>
      <c r="I10" s="45">
        <v>147170000</v>
      </c>
      <c r="J10" s="45"/>
      <c r="K10" s="43"/>
      <c r="L10" s="43"/>
      <c r="M10" s="43"/>
      <c r="N10" s="160"/>
      <c r="O10" s="162"/>
    </row>
    <row r="11" spans="1:15" ht="84">
      <c r="A11" s="35" t="s">
        <v>112</v>
      </c>
      <c r="B11" s="36">
        <v>1</v>
      </c>
      <c r="C11" s="37" t="s">
        <v>113</v>
      </c>
      <c r="D11" s="38" t="s">
        <v>100</v>
      </c>
      <c r="E11" s="39" t="s">
        <v>101</v>
      </c>
      <c r="F11" s="40">
        <v>1</v>
      </c>
      <c r="G11" s="41">
        <f t="shared" si="1"/>
        <v>375000000</v>
      </c>
      <c r="H11" s="41">
        <f t="shared" si="0"/>
        <v>375000000</v>
      </c>
      <c r="I11" s="45">
        <v>375000000</v>
      </c>
      <c r="J11" s="45"/>
      <c r="K11" s="43"/>
      <c r="L11" s="43"/>
      <c r="M11" s="43"/>
      <c r="N11" s="160"/>
      <c r="O11" s="162"/>
    </row>
    <row r="12" spans="1:15" ht="127.5">
      <c r="A12" s="35" t="s">
        <v>109</v>
      </c>
      <c r="B12" s="44">
        <v>1</v>
      </c>
      <c r="C12" s="37" t="s">
        <v>114</v>
      </c>
      <c r="D12" s="38" t="s">
        <v>111</v>
      </c>
      <c r="E12" s="39" t="s">
        <v>101</v>
      </c>
      <c r="F12" s="40">
        <v>1</v>
      </c>
      <c r="G12" s="41">
        <f t="shared" si="1"/>
        <v>750000000</v>
      </c>
      <c r="H12" s="41">
        <f t="shared" si="0"/>
        <v>750000000</v>
      </c>
      <c r="I12" s="45">
        <v>750000000</v>
      </c>
      <c r="J12" s="45"/>
      <c r="K12" s="43"/>
      <c r="L12" s="43"/>
      <c r="M12" s="43"/>
      <c r="N12" s="160"/>
      <c r="O12" s="162"/>
    </row>
    <row r="13" spans="1:13" ht="12.75" hidden="1">
      <c r="A13" s="35"/>
      <c r="B13" s="36"/>
      <c r="C13" s="38"/>
      <c r="D13" s="38"/>
      <c r="E13" s="39"/>
      <c r="F13" s="40"/>
      <c r="G13" s="41">
        <f t="shared" si="1"/>
      </c>
      <c r="H13" s="41">
        <f t="shared" si="0"/>
        <v>0</v>
      </c>
      <c r="I13" s="46"/>
      <c r="J13" s="43"/>
      <c r="K13" s="43"/>
      <c r="L13" s="43"/>
      <c r="M13" s="43"/>
    </row>
    <row r="14" spans="1:13" ht="12.75" hidden="1">
      <c r="A14" s="35"/>
      <c r="B14" s="36"/>
      <c r="C14" s="38"/>
      <c r="D14" s="38"/>
      <c r="E14" s="39"/>
      <c r="F14" s="40"/>
      <c r="G14" s="41">
        <f t="shared" si="1"/>
      </c>
      <c r="H14" s="41">
        <f t="shared" si="0"/>
        <v>0</v>
      </c>
      <c r="I14" s="43"/>
      <c r="J14" s="43"/>
      <c r="K14" s="43"/>
      <c r="L14" s="43"/>
      <c r="M14" s="43"/>
    </row>
    <row r="15" spans="1:13" ht="12.75" hidden="1">
      <c r="A15" s="35"/>
      <c r="B15" s="36"/>
      <c r="C15" s="38"/>
      <c r="D15" s="38"/>
      <c r="E15" s="39"/>
      <c r="F15" s="40"/>
      <c r="G15" s="41">
        <f t="shared" si="1"/>
      </c>
      <c r="H15" s="41">
        <f t="shared" si="0"/>
        <v>0</v>
      </c>
      <c r="I15" s="43"/>
      <c r="J15" s="43"/>
      <c r="K15" s="43"/>
      <c r="L15" s="43"/>
      <c r="M15" s="43"/>
    </row>
    <row r="16" spans="1:13" ht="12.75" hidden="1">
      <c r="A16" s="35"/>
      <c r="B16" s="36"/>
      <c r="C16" s="38"/>
      <c r="D16" s="38"/>
      <c r="E16" s="39"/>
      <c r="F16" s="40"/>
      <c r="G16" s="41">
        <f t="shared" si="1"/>
      </c>
      <c r="H16" s="41">
        <f t="shared" si="0"/>
        <v>0</v>
      </c>
      <c r="I16" s="43"/>
      <c r="J16" s="43"/>
      <c r="K16" s="43"/>
      <c r="L16" s="43"/>
      <c r="M16" s="43"/>
    </row>
    <row r="17" spans="1:13" ht="12.75" hidden="1">
      <c r="A17" s="35"/>
      <c r="B17" s="36"/>
      <c r="C17" s="38"/>
      <c r="D17" s="38"/>
      <c r="E17" s="39"/>
      <c r="F17" s="40"/>
      <c r="G17" s="41">
        <f t="shared" si="1"/>
      </c>
      <c r="H17" s="41">
        <f t="shared" si="0"/>
        <v>0</v>
      </c>
      <c r="I17" s="43"/>
      <c r="J17" s="43"/>
      <c r="K17" s="43"/>
      <c r="L17" s="43"/>
      <c r="M17" s="43"/>
    </row>
    <row r="18" spans="1:13" ht="12.75" hidden="1">
      <c r="A18" s="35"/>
      <c r="B18" s="36"/>
      <c r="C18" s="38"/>
      <c r="D18" s="38"/>
      <c r="E18" s="39"/>
      <c r="F18" s="40"/>
      <c r="G18" s="41">
        <f t="shared" si="1"/>
      </c>
      <c r="H18" s="41">
        <f t="shared" si="0"/>
        <v>0</v>
      </c>
      <c r="I18" s="43"/>
      <c r="J18" s="43"/>
      <c r="K18" s="43"/>
      <c r="L18" s="43"/>
      <c r="M18" s="43"/>
    </row>
    <row r="19" spans="1:13" ht="12.75" hidden="1">
      <c r="A19" s="35"/>
      <c r="B19" s="36"/>
      <c r="C19" s="38"/>
      <c r="D19" s="38"/>
      <c r="E19" s="39"/>
      <c r="F19" s="40"/>
      <c r="G19" s="41">
        <f t="shared" si="1"/>
      </c>
      <c r="H19" s="41">
        <f t="shared" si="0"/>
        <v>0</v>
      </c>
      <c r="I19" s="43"/>
      <c r="J19" s="43"/>
      <c r="K19" s="43"/>
      <c r="L19" s="43"/>
      <c r="M19" s="43"/>
    </row>
    <row r="20" spans="1:13" ht="12.75" hidden="1">
      <c r="A20" s="35"/>
      <c r="B20" s="36"/>
      <c r="C20" s="38"/>
      <c r="D20" s="38"/>
      <c r="E20" s="39"/>
      <c r="F20" s="40"/>
      <c r="G20" s="41">
        <f t="shared" si="1"/>
      </c>
      <c r="H20" s="41">
        <f t="shared" si="0"/>
        <v>0</v>
      </c>
      <c r="I20" s="43"/>
      <c r="J20" s="43"/>
      <c r="K20" s="43"/>
      <c r="L20" s="43"/>
      <c r="M20" s="43"/>
    </row>
    <row r="21" spans="1:13" ht="12.75" hidden="1">
      <c r="A21" s="35"/>
      <c r="B21" s="36"/>
      <c r="C21" s="38"/>
      <c r="D21" s="38"/>
      <c r="E21" s="39"/>
      <c r="F21" s="40"/>
      <c r="G21" s="41">
        <f t="shared" si="1"/>
      </c>
      <c r="H21" s="41">
        <f t="shared" si="0"/>
        <v>0</v>
      </c>
      <c r="I21" s="43"/>
      <c r="J21" s="43"/>
      <c r="K21" s="43"/>
      <c r="L21" s="43"/>
      <c r="M21" s="43"/>
    </row>
    <row r="22" spans="1:13" ht="12.75" hidden="1">
      <c r="A22" s="35"/>
      <c r="B22" s="36"/>
      <c r="C22" s="38"/>
      <c r="D22" s="38"/>
      <c r="E22" s="39"/>
      <c r="F22" s="40"/>
      <c r="G22" s="41">
        <f t="shared" si="1"/>
      </c>
      <c r="H22" s="41">
        <f t="shared" si="0"/>
        <v>0</v>
      </c>
      <c r="I22" s="43"/>
      <c r="J22" s="43"/>
      <c r="K22" s="43"/>
      <c r="L22" s="43"/>
      <c r="M22" s="43"/>
    </row>
    <row r="23" spans="1:13" ht="12.75" hidden="1">
      <c r="A23" s="35"/>
      <c r="B23" s="36"/>
      <c r="C23" s="38"/>
      <c r="D23" s="38"/>
      <c r="E23" s="39"/>
      <c r="F23" s="40"/>
      <c r="G23" s="41">
        <f t="shared" si="1"/>
      </c>
      <c r="H23" s="41">
        <f t="shared" si="0"/>
        <v>0</v>
      </c>
      <c r="I23" s="43"/>
      <c r="J23" s="43"/>
      <c r="K23" s="43"/>
      <c r="L23" s="43"/>
      <c r="M23" s="43"/>
    </row>
    <row r="24" spans="1:13" ht="12.75" hidden="1">
      <c r="A24" s="35"/>
      <c r="B24" s="36"/>
      <c r="C24" s="38"/>
      <c r="D24" s="38"/>
      <c r="E24" s="39"/>
      <c r="F24" s="40"/>
      <c r="G24" s="41">
        <f t="shared" si="1"/>
      </c>
      <c r="H24" s="41">
        <f t="shared" si="0"/>
        <v>0</v>
      </c>
      <c r="I24" s="43"/>
      <c r="J24" s="43"/>
      <c r="K24" s="43"/>
      <c r="L24" s="43"/>
      <c r="M24" s="43"/>
    </row>
    <row r="25" spans="1:13" ht="12.75" hidden="1">
      <c r="A25" s="35"/>
      <c r="B25" s="36"/>
      <c r="C25" s="38"/>
      <c r="D25" s="38"/>
      <c r="E25" s="39"/>
      <c r="F25" s="40"/>
      <c r="G25" s="41">
        <f t="shared" si="1"/>
      </c>
      <c r="H25" s="41">
        <f t="shared" si="0"/>
        <v>0</v>
      </c>
      <c r="I25" s="43"/>
      <c r="J25" s="43"/>
      <c r="K25" s="43"/>
      <c r="L25" s="43"/>
      <c r="M25" s="43"/>
    </row>
    <row r="26" spans="1:13" ht="12.75" hidden="1">
      <c r="A26" s="35"/>
      <c r="B26" s="36"/>
      <c r="C26" s="38"/>
      <c r="D26" s="38"/>
      <c r="E26" s="39"/>
      <c r="F26" s="40"/>
      <c r="G26" s="41">
        <f t="shared" si="1"/>
      </c>
      <c r="H26" s="41">
        <f t="shared" si="0"/>
        <v>0</v>
      </c>
      <c r="I26" s="43"/>
      <c r="J26" s="43"/>
      <c r="K26" s="43"/>
      <c r="L26" s="43"/>
      <c r="M26" s="43"/>
    </row>
    <row r="27" spans="1:13" ht="12.75" hidden="1">
      <c r="A27" s="35"/>
      <c r="B27" s="36"/>
      <c r="C27" s="38"/>
      <c r="D27" s="38"/>
      <c r="E27" s="39"/>
      <c r="F27" s="40"/>
      <c r="G27" s="41">
        <f t="shared" si="1"/>
      </c>
      <c r="H27" s="41">
        <f t="shared" si="0"/>
        <v>0</v>
      </c>
      <c r="I27" s="43"/>
      <c r="J27" s="43"/>
      <c r="K27" s="43"/>
      <c r="L27" s="43"/>
      <c r="M27" s="43"/>
    </row>
    <row r="28" spans="1:13" ht="12.75" hidden="1">
      <c r="A28" s="35"/>
      <c r="B28" s="36"/>
      <c r="C28" s="38"/>
      <c r="D28" s="38"/>
      <c r="E28" s="39"/>
      <c r="F28" s="40"/>
      <c r="G28" s="41">
        <f t="shared" si="1"/>
      </c>
      <c r="H28" s="41">
        <f t="shared" si="0"/>
        <v>0</v>
      </c>
      <c r="I28" s="43"/>
      <c r="J28" s="43"/>
      <c r="K28" s="43"/>
      <c r="L28" s="43"/>
      <c r="M28" s="43"/>
    </row>
    <row r="29" spans="1:13" ht="12.75" hidden="1">
      <c r="A29" s="35"/>
      <c r="B29" s="36"/>
      <c r="C29" s="38"/>
      <c r="D29" s="38"/>
      <c r="E29" s="39"/>
      <c r="F29" s="40"/>
      <c r="G29" s="41">
        <f t="shared" si="1"/>
      </c>
      <c r="H29" s="41">
        <f t="shared" si="0"/>
        <v>0</v>
      </c>
      <c r="I29" s="43"/>
      <c r="J29" s="43"/>
      <c r="K29" s="43"/>
      <c r="L29" s="43"/>
      <c r="M29" s="43"/>
    </row>
    <row r="30" spans="1:13" ht="12.75" hidden="1">
      <c r="A30" s="35"/>
      <c r="B30" s="36"/>
      <c r="C30" s="38"/>
      <c r="D30" s="38"/>
      <c r="E30" s="39"/>
      <c r="F30" s="40"/>
      <c r="G30" s="41">
        <f t="shared" si="1"/>
      </c>
      <c r="H30" s="41">
        <f t="shared" si="0"/>
        <v>0</v>
      </c>
      <c r="I30" s="43"/>
      <c r="J30" s="43"/>
      <c r="K30" s="43"/>
      <c r="L30" s="43"/>
      <c r="M30" s="43"/>
    </row>
    <row r="31" spans="1:13" ht="12.75" hidden="1">
      <c r="A31" s="35"/>
      <c r="B31" s="36"/>
      <c r="C31" s="38"/>
      <c r="D31" s="38"/>
      <c r="E31" s="39"/>
      <c r="F31" s="40"/>
      <c r="G31" s="41">
        <f t="shared" si="1"/>
      </c>
      <c r="H31" s="41">
        <f t="shared" si="0"/>
        <v>0</v>
      </c>
      <c r="I31" s="43"/>
      <c r="J31" s="43"/>
      <c r="K31" s="43"/>
      <c r="L31" s="43"/>
      <c r="M31" s="43"/>
    </row>
    <row r="32" spans="1:13" ht="12.75" hidden="1">
      <c r="A32" s="35"/>
      <c r="B32" s="36"/>
      <c r="C32" s="38"/>
      <c r="D32" s="38"/>
      <c r="E32" s="39"/>
      <c r="F32" s="40"/>
      <c r="G32" s="41">
        <f t="shared" si="1"/>
      </c>
      <c r="H32" s="41">
        <f t="shared" si="0"/>
        <v>0</v>
      </c>
      <c r="I32" s="43"/>
      <c r="J32" s="43"/>
      <c r="K32" s="43"/>
      <c r="L32" s="43"/>
      <c r="M32" s="43"/>
    </row>
    <row r="33" spans="1:13" ht="12.75" hidden="1">
      <c r="A33" s="35"/>
      <c r="B33" s="36"/>
      <c r="C33" s="38"/>
      <c r="D33" s="38"/>
      <c r="E33" s="39"/>
      <c r="F33" s="40"/>
      <c r="G33" s="41">
        <f t="shared" si="1"/>
      </c>
      <c r="H33" s="41">
        <f t="shared" si="0"/>
        <v>0</v>
      </c>
      <c r="I33" s="43"/>
      <c r="J33" s="43"/>
      <c r="K33" s="43"/>
      <c r="L33" s="43"/>
      <c r="M33" s="43"/>
    </row>
    <row r="34" spans="1:13" ht="12.75" hidden="1">
      <c r="A34" s="35"/>
      <c r="B34" s="36"/>
      <c r="C34" s="38"/>
      <c r="D34" s="38"/>
      <c r="E34" s="39"/>
      <c r="F34" s="40"/>
      <c r="G34" s="41">
        <f t="shared" si="1"/>
      </c>
      <c r="H34" s="41">
        <f t="shared" si="0"/>
        <v>0</v>
      </c>
      <c r="I34" s="43"/>
      <c r="J34" s="43"/>
      <c r="K34" s="43"/>
      <c r="L34" s="43"/>
      <c r="M34" s="43"/>
    </row>
    <row r="35" spans="1:13" ht="12.75" hidden="1">
      <c r="A35" s="35"/>
      <c r="B35" s="36"/>
      <c r="C35" s="38"/>
      <c r="D35" s="38"/>
      <c r="E35" s="39"/>
      <c r="F35" s="40"/>
      <c r="G35" s="41">
        <f t="shared" si="1"/>
      </c>
      <c r="H35" s="41">
        <f t="shared" si="0"/>
        <v>0</v>
      </c>
      <c r="I35" s="43"/>
      <c r="J35" s="43"/>
      <c r="K35" s="43"/>
      <c r="L35" s="43"/>
      <c r="M35" s="43"/>
    </row>
    <row r="36" spans="1:13" ht="12.75" hidden="1">
      <c r="A36" s="35"/>
      <c r="B36" s="36"/>
      <c r="C36" s="38"/>
      <c r="D36" s="38"/>
      <c r="E36" s="39"/>
      <c r="F36" s="40"/>
      <c r="G36" s="41">
        <f t="shared" si="1"/>
      </c>
      <c r="H36" s="41">
        <f aca="true" t="shared" si="2" ref="H36:H67">IF(SUBTOTAL(9,I36:M36)=0,0,IF(OR(LEN(A36)&lt;5,LEN(B36)=0,LEN(C36)&lt;5,LEN(D36)&lt;5,LEN(E36)=0,LEN(F36)=0),"Diligencie todas las casillas de la A a la F ",SUBTOTAL(9,I36:M36)))</f>
        <v>0</v>
      </c>
      <c r="I36" s="43"/>
      <c r="J36" s="43"/>
      <c r="K36" s="43"/>
      <c r="L36" s="43"/>
      <c r="M36" s="43"/>
    </row>
    <row r="37" spans="1:13" ht="12.75" hidden="1">
      <c r="A37" s="35"/>
      <c r="B37" s="36"/>
      <c r="C37" s="38"/>
      <c r="D37" s="38"/>
      <c r="E37" s="39"/>
      <c r="F37" s="40"/>
      <c r="G37" s="41">
        <f t="shared" si="1"/>
      </c>
      <c r="H37" s="41">
        <f t="shared" si="2"/>
        <v>0</v>
      </c>
      <c r="I37" s="43"/>
      <c r="J37" s="43"/>
      <c r="K37" s="43"/>
      <c r="L37" s="43"/>
      <c r="M37" s="43"/>
    </row>
    <row r="38" spans="1:13" ht="12.75" hidden="1">
      <c r="A38" s="35"/>
      <c r="B38" s="36"/>
      <c r="C38" s="38"/>
      <c r="D38" s="38"/>
      <c r="E38" s="39"/>
      <c r="F38" s="40"/>
      <c r="G38" s="41">
        <f t="shared" si="1"/>
      </c>
      <c r="H38" s="41">
        <f t="shared" si="2"/>
        <v>0</v>
      </c>
      <c r="I38" s="43"/>
      <c r="J38" s="43"/>
      <c r="K38" s="43"/>
      <c r="L38" s="43"/>
      <c r="M38" s="43"/>
    </row>
    <row r="39" spans="1:13" ht="12.75" hidden="1">
      <c r="A39" s="35"/>
      <c r="B39" s="36"/>
      <c r="C39" s="38"/>
      <c r="D39" s="38"/>
      <c r="E39" s="39"/>
      <c r="F39" s="40"/>
      <c r="G39" s="41">
        <f t="shared" si="1"/>
      </c>
      <c r="H39" s="41">
        <f t="shared" si="2"/>
        <v>0</v>
      </c>
      <c r="I39" s="43"/>
      <c r="J39" s="43"/>
      <c r="K39" s="43"/>
      <c r="L39" s="43"/>
      <c r="M39" s="43"/>
    </row>
    <row r="40" spans="1:13" ht="12.75" hidden="1">
      <c r="A40" s="35"/>
      <c r="B40" s="36"/>
      <c r="C40" s="38"/>
      <c r="D40" s="38"/>
      <c r="E40" s="39"/>
      <c r="F40" s="40"/>
      <c r="G40" s="41">
        <f t="shared" si="1"/>
      </c>
      <c r="H40" s="41">
        <f t="shared" si="2"/>
        <v>0</v>
      </c>
      <c r="I40" s="43"/>
      <c r="J40" s="43"/>
      <c r="K40" s="43"/>
      <c r="L40" s="43"/>
      <c r="M40" s="43"/>
    </row>
    <row r="41" spans="1:13" ht="12.75" hidden="1">
      <c r="A41" s="35"/>
      <c r="B41" s="36"/>
      <c r="C41" s="38"/>
      <c r="D41" s="38"/>
      <c r="E41" s="39"/>
      <c r="F41" s="40"/>
      <c r="G41" s="41">
        <f t="shared" si="1"/>
      </c>
      <c r="H41" s="41">
        <f t="shared" si="2"/>
        <v>0</v>
      </c>
      <c r="I41" s="43"/>
      <c r="J41" s="43"/>
      <c r="K41" s="43"/>
      <c r="L41" s="43"/>
      <c r="M41" s="43"/>
    </row>
    <row r="42" spans="1:13" ht="12.75" hidden="1">
      <c r="A42" s="35"/>
      <c r="B42" s="36"/>
      <c r="C42" s="38"/>
      <c r="D42" s="38"/>
      <c r="E42" s="39"/>
      <c r="F42" s="40"/>
      <c r="G42" s="41">
        <f t="shared" si="1"/>
      </c>
      <c r="H42" s="41">
        <f t="shared" si="2"/>
        <v>0</v>
      </c>
      <c r="I42" s="43"/>
      <c r="J42" s="43"/>
      <c r="K42" s="43"/>
      <c r="L42" s="43"/>
      <c r="M42" s="43"/>
    </row>
    <row r="43" spans="1:13" ht="12.75" hidden="1">
      <c r="A43" s="35"/>
      <c r="B43" s="36"/>
      <c r="C43" s="38"/>
      <c r="D43" s="38"/>
      <c r="E43" s="39"/>
      <c r="F43" s="40"/>
      <c r="G43" s="41">
        <f t="shared" si="1"/>
      </c>
      <c r="H43" s="41">
        <f t="shared" si="2"/>
        <v>0</v>
      </c>
      <c r="I43" s="43"/>
      <c r="J43" s="43"/>
      <c r="K43" s="43"/>
      <c r="L43" s="43"/>
      <c r="M43" s="43"/>
    </row>
    <row r="44" spans="1:13" ht="12.75" hidden="1">
      <c r="A44" s="35"/>
      <c r="B44" s="36"/>
      <c r="C44" s="38"/>
      <c r="D44" s="38"/>
      <c r="E44" s="39"/>
      <c r="F44" s="40"/>
      <c r="G44" s="41">
        <f t="shared" si="1"/>
      </c>
      <c r="H44" s="41">
        <f t="shared" si="2"/>
        <v>0</v>
      </c>
      <c r="I44" s="43"/>
      <c r="J44" s="43"/>
      <c r="K44" s="43"/>
      <c r="L44" s="43"/>
      <c r="M44" s="43"/>
    </row>
    <row r="45" spans="1:13" ht="12.75" hidden="1">
      <c r="A45" s="35"/>
      <c r="B45" s="36"/>
      <c r="C45" s="38"/>
      <c r="D45" s="38"/>
      <c r="E45" s="39"/>
      <c r="F45" s="40"/>
      <c r="G45" s="41">
        <f t="shared" si="1"/>
      </c>
      <c r="H45" s="41">
        <f t="shared" si="2"/>
        <v>0</v>
      </c>
      <c r="I45" s="43"/>
      <c r="J45" s="43"/>
      <c r="K45" s="43"/>
      <c r="L45" s="43"/>
      <c r="M45" s="43"/>
    </row>
    <row r="46" spans="1:13" ht="12.75" hidden="1">
      <c r="A46" s="35"/>
      <c r="B46" s="36"/>
      <c r="C46" s="38"/>
      <c r="D46" s="38"/>
      <c r="E46" s="39"/>
      <c r="F46" s="40"/>
      <c r="G46" s="41">
        <f t="shared" si="1"/>
      </c>
      <c r="H46" s="41">
        <f t="shared" si="2"/>
        <v>0</v>
      </c>
      <c r="I46" s="43"/>
      <c r="J46" s="43"/>
      <c r="K46" s="43"/>
      <c r="L46" s="43"/>
      <c r="M46" s="43"/>
    </row>
    <row r="47" spans="1:13" ht="12.75" hidden="1">
      <c r="A47" s="35"/>
      <c r="B47" s="36"/>
      <c r="C47" s="38"/>
      <c r="D47" s="38"/>
      <c r="E47" s="39"/>
      <c r="F47" s="40"/>
      <c r="G47" s="41">
        <f t="shared" si="1"/>
      </c>
      <c r="H47" s="41">
        <f t="shared" si="2"/>
        <v>0</v>
      </c>
      <c r="I47" s="43"/>
      <c r="J47" s="43"/>
      <c r="K47" s="43"/>
      <c r="L47" s="43"/>
      <c r="M47" s="43"/>
    </row>
    <row r="48" spans="1:13" ht="12.75" hidden="1">
      <c r="A48" s="35"/>
      <c r="B48" s="36"/>
      <c r="C48" s="38"/>
      <c r="D48" s="38"/>
      <c r="E48" s="39"/>
      <c r="F48" s="40"/>
      <c r="G48" s="41">
        <f t="shared" si="1"/>
      </c>
      <c r="H48" s="41">
        <f t="shared" si="2"/>
        <v>0</v>
      </c>
      <c r="I48" s="43"/>
      <c r="J48" s="43"/>
      <c r="K48" s="43"/>
      <c r="L48" s="43"/>
      <c r="M48" s="43"/>
    </row>
    <row r="49" spans="1:13" ht="12.75" hidden="1">
      <c r="A49" s="35"/>
      <c r="B49" s="36"/>
      <c r="C49" s="38"/>
      <c r="D49" s="38"/>
      <c r="E49" s="39"/>
      <c r="F49" s="40"/>
      <c r="G49" s="41">
        <f t="shared" si="1"/>
      </c>
      <c r="H49" s="41">
        <f t="shared" si="2"/>
        <v>0</v>
      </c>
      <c r="I49" s="43"/>
      <c r="J49" s="43"/>
      <c r="K49" s="43"/>
      <c r="L49" s="43"/>
      <c r="M49" s="43"/>
    </row>
    <row r="50" spans="1:13" ht="12.75" hidden="1">
      <c r="A50" s="35"/>
      <c r="B50" s="36"/>
      <c r="C50" s="38"/>
      <c r="D50" s="38"/>
      <c r="E50" s="39"/>
      <c r="F50" s="40"/>
      <c r="G50" s="41">
        <f t="shared" si="1"/>
      </c>
      <c r="H50" s="41">
        <f t="shared" si="2"/>
        <v>0</v>
      </c>
      <c r="I50" s="43"/>
      <c r="J50" s="43"/>
      <c r="K50" s="43"/>
      <c r="L50" s="43"/>
      <c r="M50" s="43"/>
    </row>
    <row r="51" spans="1:13" ht="12.75" hidden="1">
      <c r="A51" s="35"/>
      <c r="B51" s="36"/>
      <c r="C51" s="38"/>
      <c r="D51" s="38"/>
      <c r="E51" s="39"/>
      <c r="F51" s="40"/>
      <c r="G51" s="41">
        <f t="shared" si="1"/>
      </c>
      <c r="H51" s="41">
        <f t="shared" si="2"/>
        <v>0</v>
      </c>
      <c r="I51" s="43"/>
      <c r="J51" s="43"/>
      <c r="K51" s="43"/>
      <c r="L51" s="43"/>
      <c r="M51" s="43"/>
    </row>
    <row r="52" spans="1:13" ht="12.75" hidden="1">
      <c r="A52" s="35"/>
      <c r="B52" s="36"/>
      <c r="C52" s="38"/>
      <c r="D52" s="38"/>
      <c r="E52" s="39"/>
      <c r="F52" s="40"/>
      <c r="G52" s="41">
        <f t="shared" si="1"/>
      </c>
      <c r="H52" s="41">
        <f t="shared" si="2"/>
        <v>0</v>
      </c>
      <c r="I52" s="43"/>
      <c r="J52" s="43"/>
      <c r="K52" s="43"/>
      <c r="L52" s="43"/>
      <c r="M52" s="43"/>
    </row>
    <row r="53" spans="1:13" ht="12.75" hidden="1">
      <c r="A53" s="35"/>
      <c r="B53" s="36"/>
      <c r="C53" s="38"/>
      <c r="D53" s="38"/>
      <c r="E53" s="39"/>
      <c r="F53" s="40"/>
      <c r="G53" s="41">
        <f t="shared" si="1"/>
      </c>
      <c r="H53" s="41">
        <f t="shared" si="2"/>
        <v>0</v>
      </c>
      <c r="I53" s="43"/>
      <c r="J53" s="43"/>
      <c r="K53" s="43"/>
      <c r="L53" s="43"/>
      <c r="M53" s="43"/>
    </row>
    <row r="54" spans="1:13" ht="12.75" hidden="1">
      <c r="A54" s="35"/>
      <c r="B54" s="36"/>
      <c r="C54" s="38"/>
      <c r="D54" s="38"/>
      <c r="E54" s="39"/>
      <c r="F54" s="40"/>
      <c r="G54" s="41">
        <f t="shared" si="1"/>
      </c>
      <c r="H54" s="41">
        <f t="shared" si="2"/>
        <v>0</v>
      </c>
      <c r="I54" s="43"/>
      <c r="J54" s="43"/>
      <c r="K54" s="43"/>
      <c r="L54" s="43"/>
      <c r="M54" s="43"/>
    </row>
    <row r="55" spans="1:13" ht="12.75" hidden="1">
      <c r="A55" s="35"/>
      <c r="B55" s="36"/>
      <c r="C55" s="38"/>
      <c r="D55" s="38"/>
      <c r="E55" s="39"/>
      <c r="F55" s="40"/>
      <c r="G55" s="41">
        <f t="shared" si="1"/>
      </c>
      <c r="H55" s="41">
        <f t="shared" si="2"/>
        <v>0</v>
      </c>
      <c r="I55" s="43"/>
      <c r="J55" s="43"/>
      <c r="K55" s="43"/>
      <c r="L55" s="43"/>
      <c r="M55" s="43"/>
    </row>
    <row r="56" spans="1:13" ht="12.75" hidden="1">
      <c r="A56" s="35"/>
      <c r="B56" s="36"/>
      <c r="C56" s="38"/>
      <c r="D56" s="38"/>
      <c r="E56" s="39"/>
      <c r="F56" s="40"/>
      <c r="G56" s="41">
        <f t="shared" si="1"/>
      </c>
      <c r="H56" s="41">
        <f t="shared" si="2"/>
        <v>0</v>
      </c>
      <c r="I56" s="43"/>
      <c r="J56" s="43"/>
      <c r="K56" s="43"/>
      <c r="L56" s="43"/>
      <c r="M56" s="43"/>
    </row>
    <row r="57" spans="1:13" ht="12.75" hidden="1">
      <c r="A57" s="35"/>
      <c r="B57" s="36"/>
      <c r="C57" s="38"/>
      <c r="D57" s="38"/>
      <c r="E57" s="39"/>
      <c r="F57" s="40"/>
      <c r="G57" s="41">
        <f t="shared" si="1"/>
      </c>
      <c r="H57" s="41">
        <f t="shared" si="2"/>
        <v>0</v>
      </c>
      <c r="I57" s="43"/>
      <c r="J57" s="43"/>
      <c r="K57" s="43"/>
      <c r="L57" s="43"/>
      <c r="M57" s="43"/>
    </row>
    <row r="58" spans="1:13" ht="12.75" hidden="1">
      <c r="A58" s="35"/>
      <c r="B58" s="36"/>
      <c r="C58" s="38"/>
      <c r="D58" s="38"/>
      <c r="E58" s="39"/>
      <c r="F58" s="40"/>
      <c r="G58" s="41">
        <f t="shared" si="1"/>
      </c>
      <c r="H58" s="41">
        <f t="shared" si="2"/>
        <v>0</v>
      </c>
      <c r="I58" s="43"/>
      <c r="J58" s="43"/>
      <c r="K58" s="43"/>
      <c r="L58" s="43"/>
      <c r="M58" s="43"/>
    </row>
    <row r="59" spans="1:13" ht="12.75" hidden="1">
      <c r="A59" s="35"/>
      <c r="B59" s="36"/>
      <c r="C59" s="38"/>
      <c r="D59" s="38"/>
      <c r="E59" s="39"/>
      <c r="F59" s="40"/>
      <c r="G59" s="41">
        <f t="shared" si="1"/>
      </c>
      <c r="H59" s="41">
        <f t="shared" si="2"/>
        <v>0</v>
      </c>
      <c r="I59" s="43"/>
      <c r="J59" s="43"/>
      <c r="K59" s="43"/>
      <c r="L59" s="43"/>
      <c r="M59" s="43"/>
    </row>
    <row r="60" spans="1:13" ht="12.75" hidden="1">
      <c r="A60" s="35"/>
      <c r="B60" s="36"/>
      <c r="C60" s="38"/>
      <c r="D60" s="38"/>
      <c r="E60" s="39"/>
      <c r="F60" s="40"/>
      <c r="G60" s="41">
        <f t="shared" si="1"/>
      </c>
      <c r="H60" s="41">
        <f t="shared" si="2"/>
        <v>0</v>
      </c>
      <c r="I60" s="43"/>
      <c r="J60" s="43"/>
      <c r="K60" s="43"/>
      <c r="L60" s="43"/>
      <c r="M60" s="43"/>
    </row>
    <row r="61" spans="1:13" ht="12.75" hidden="1">
      <c r="A61" s="35"/>
      <c r="B61" s="36"/>
      <c r="C61" s="38"/>
      <c r="D61" s="38"/>
      <c r="E61" s="39"/>
      <c r="F61" s="40"/>
      <c r="G61" s="41">
        <f t="shared" si="1"/>
      </c>
      <c r="H61" s="41">
        <f t="shared" si="2"/>
        <v>0</v>
      </c>
      <c r="I61" s="43"/>
      <c r="J61" s="43"/>
      <c r="K61" s="43"/>
      <c r="L61" s="43"/>
      <c r="M61" s="43"/>
    </row>
    <row r="62" spans="1:13" ht="12.75" hidden="1">
      <c r="A62" s="35"/>
      <c r="B62" s="36"/>
      <c r="C62" s="38"/>
      <c r="D62" s="38"/>
      <c r="E62" s="39"/>
      <c r="F62" s="40"/>
      <c r="G62" s="41">
        <f t="shared" si="1"/>
      </c>
      <c r="H62" s="41">
        <f t="shared" si="2"/>
        <v>0</v>
      </c>
      <c r="I62" s="43"/>
      <c r="J62" s="43"/>
      <c r="K62" s="43"/>
      <c r="L62" s="43"/>
      <c r="M62" s="43"/>
    </row>
    <row r="63" spans="1:13" ht="12.75" hidden="1">
      <c r="A63" s="35"/>
      <c r="B63" s="36"/>
      <c r="C63" s="38"/>
      <c r="D63" s="38"/>
      <c r="E63" s="39"/>
      <c r="F63" s="40"/>
      <c r="G63" s="41">
        <f t="shared" si="1"/>
      </c>
      <c r="H63" s="41">
        <f t="shared" si="2"/>
        <v>0</v>
      </c>
      <c r="I63" s="43"/>
      <c r="J63" s="43"/>
      <c r="K63" s="43"/>
      <c r="L63" s="43"/>
      <c r="M63" s="43"/>
    </row>
    <row r="64" spans="1:13" ht="12.75" hidden="1">
      <c r="A64" s="35"/>
      <c r="B64" s="36"/>
      <c r="C64" s="38"/>
      <c r="D64" s="38"/>
      <c r="E64" s="39"/>
      <c r="F64" s="40"/>
      <c r="G64" s="41">
        <f t="shared" si="1"/>
      </c>
      <c r="H64" s="41">
        <f t="shared" si="2"/>
        <v>0</v>
      </c>
      <c r="I64" s="43"/>
      <c r="J64" s="43"/>
      <c r="K64" s="43"/>
      <c r="L64" s="43"/>
      <c r="M64" s="43"/>
    </row>
    <row r="65" spans="1:13" ht="12.75" hidden="1">
      <c r="A65" s="35"/>
      <c r="B65" s="36"/>
      <c r="C65" s="38"/>
      <c r="D65" s="38"/>
      <c r="E65" s="39"/>
      <c r="F65" s="40"/>
      <c r="G65" s="41">
        <f t="shared" si="1"/>
      </c>
      <c r="H65" s="41">
        <f t="shared" si="2"/>
        <v>0</v>
      </c>
      <c r="I65" s="43"/>
      <c r="J65" s="43"/>
      <c r="K65" s="43"/>
      <c r="L65" s="43"/>
      <c r="M65" s="43"/>
    </row>
    <row r="66" spans="1:13" ht="12.75" hidden="1">
      <c r="A66" s="35"/>
      <c r="B66" s="36"/>
      <c r="C66" s="38"/>
      <c r="D66" s="38"/>
      <c r="E66" s="39"/>
      <c r="F66" s="40"/>
      <c r="G66" s="41">
        <f t="shared" si="1"/>
      </c>
      <c r="H66" s="41">
        <f t="shared" si="2"/>
        <v>0</v>
      </c>
      <c r="I66" s="43"/>
      <c r="J66" s="43"/>
      <c r="K66" s="43"/>
      <c r="L66" s="43"/>
      <c r="M66" s="43"/>
    </row>
    <row r="67" spans="1:13" ht="12.75" hidden="1">
      <c r="A67" s="35"/>
      <c r="B67" s="36"/>
      <c r="C67" s="38"/>
      <c r="D67" s="38"/>
      <c r="E67" s="39"/>
      <c r="F67" s="40"/>
      <c r="G67" s="41">
        <f t="shared" si="1"/>
      </c>
      <c r="H67" s="41">
        <f t="shared" si="2"/>
        <v>0</v>
      </c>
      <c r="I67" s="43"/>
      <c r="J67" s="43"/>
      <c r="K67" s="43"/>
      <c r="L67" s="43"/>
      <c r="M67" s="43"/>
    </row>
    <row r="68" spans="1:13" ht="12.75" hidden="1">
      <c r="A68" s="35"/>
      <c r="B68" s="36"/>
      <c r="C68" s="38"/>
      <c r="D68" s="38"/>
      <c r="E68" s="39"/>
      <c r="F68" s="40"/>
      <c r="G68" s="41">
        <f t="shared" si="1"/>
      </c>
      <c r="H68" s="41">
        <f aca="true" t="shared" si="3" ref="H68:H99">IF(SUBTOTAL(9,I68:M68)=0,0,IF(OR(LEN(A68)&lt;5,LEN(B68)=0,LEN(C68)&lt;5,LEN(D68)&lt;5,LEN(E68)=0,LEN(F68)=0),"Diligencie todas las casillas de la A a la F ",SUBTOTAL(9,I68:M68)))</f>
        <v>0</v>
      </c>
      <c r="I68" s="43"/>
      <c r="J68" s="43"/>
      <c r="K68" s="43"/>
      <c r="L68" s="43"/>
      <c r="M68" s="43"/>
    </row>
    <row r="69" spans="1:13" ht="12.75" hidden="1">
      <c r="A69" s="35"/>
      <c r="B69" s="36"/>
      <c r="C69" s="38"/>
      <c r="D69" s="38"/>
      <c r="E69" s="39"/>
      <c r="F69" s="40"/>
      <c r="G69" s="41">
        <f aca="true" t="shared" si="4" ref="G69:G128">IF(ISERROR(H69/F69)=TRUE,"",H69/F69)</f>
      </c>
      <c r="H69" s="41">
        <f t="shared" si="3"/>
        <v>0</v>
      </c>
      <c r="I69" s="43"/>
      <c r="J69" s="43"/>
      <c r="K69" s="43"/>
      <c r="L69" s="43"/>
      <c r="M69" s="43"/>
    </row>
    <row r="70" spans="1:13" ht="12.75" hidden="1">
      <c r="A70" s="35"/>
      <c r="B70" s="36"/>
      <c r="C70" s="38"/>
      <c r="D70" s="38"/>
      <c r="E70" s="39"/>
      <c r="F70" s="40"/>
      <c r="G70" s="41">
        <f t="shared" si="4"/>
      </c>
      <c r="H70" s="41">
        <f t="shared" si="3"/>
        <v>0</v>
      </c>
      <c r="I70" s="43"/>
      <c r="J70" s="43"/>
      <c r="K70" s="43"/>
      <c r="L70" s="43"/>
      <c r="M70" s="43"/>
    </row>
    <row r="71" spans="1:13" ht="12.75" hidden="1">
      <c r="A71" s="35"/>
      <c r="B71" s="36"/>
      <c r="C71" s="38"/>
      <c r="D71" s="38"/>
      <c r="E71" s="39"/>
      <c r="F71" s="40"/>
      <c r="G71" s="41">
        <f t="shared" si="4"/>
      </c>
      <c r="H71" s="41">
        <f t="shared" si="3"/>
        <v>0</v>
      </c>
      <c r="I71" s="43"/>
      <c r="J71" s="43"/>
      <c r="K71" s="43"/>
      <c r="L71" s="43"/>
      <c r="M71" s="43"/>
    </row>
    <row r="72" spans="1:13" ht="12.75" hidden="1">
      <c r="A72" s="35"/>
      <c r="B72" s="36"/>
      <c r="C72" s="38"/>
      <c r="D72" s="38"/>
      <c r="E72" s="39"/>
      <c r="F72" s="40"/>
      <c r="G72" s="41">
        <f t="shared" si="4"/>
      </c>
      <c r="H72" s="41">
        <f t="shared" si="3"/>
        <v>0</v>
      </c>
      <c r="I72" s="43"/>
      <c r="J72" s="43"/>
      <c r="K72" s="43"/>
      <c r="L72" s="43"/>
      <c r="M72" s="43"/>
    </row>
    <row r="73" spans="1:13" ht="12.75" hidden="1">
      <c r="A73" s="35"/>
      <c r="B73" s="36"/>
      <c r="C73" s="38"/>
      <c r="D73" s="38"/>
      <c r="E73" s="39"/>
      <c r="F73" s="40"/>
      <c r="G73" s="41">
        <f t="shared" si="4"/>
      </c>
      <c r="H73" s="41">
        <f t="shared" si="3"/>
        <v>0</v>
      </c>
      <c r="I73" s="43"/>
      <c r="J73" s="43"/>
      <c r="K73" s="43"/>
      <c r="L73" s="43"/>
      <c r="M73" s="43"/>
    </row>
    <row r="74" spans="1:13" ht="12.75" hidden="1">
      <c r="A74" s="35"/>
      <c r="B74" s="36"/>
      <c r="C74" s="38"/>
      <c r="D74" s="38"/>
      <c r="E74" s="39"/>
      <c r="F74" s="40"/>
      <c r="G74" s="41">
        <f t="shared" si="4"/>
      </c>
      <c r="H74" s="41">
        <f t="shared" si="3"/>
        <v>0</v>
      </c>
      <c r="I74" s="43"/>
      <c r="J74" s="43"/>
      <c r="K74" s="43"/>
      <c r="L74" s="43"/>
      <c r="M74" s="43"/>
    </row>
    <row r="75" spans="1:13" ht="12.75" hidden="1">
      <c r="A75" s="35"/>
      <c r="B75" s="36"/>
      <c r="C75" s="38"/>
      <c r="D75" s="38"/>
      <c r="E75" s="39"/>
      <c r="F75" s="40"/>
      <c r="G75" s="41">
        <f t="shared" si="4"/>
      </c>
      <c r="H75" s="41">
        <f t="shared" si="3"/>
        <v>0</v>
      </c>
      <c r="I75" s="43"/>
      <c r="J75" s="43"/>
      <c r="K75" s="43"/>
      <c r="L75" s="43"/>
      <c r="M75" s="43"/>
    </row>
    <row r="76" spans="1:13" ht="12.75" hidden="1">
      <c r="A76" s="35"/>
      <c r="B76" s="36"/>
      <c r="C76" s="38"/>
      <c r="D76" s="38"/>
      <c r="E76" s="39"/>
      <c r="F76" s="40"/>
      <c r="G76" s="41">
        <f t="shared" si="4"/>
      </c>
      <c r="H76" s="41">
        <f t="shared" si="3"/>
        <v>0</v>
      </c>
      <c r="I76" s="43"/>
      <c r="J76" s="43"/>
      <c r="K76" s="43"/>
      <c r="L76" s="43"/>
      <c r="M76" s="43"/>
    </row>
    <row r="77" spans="1:13" ht="12.75" hidden="1">
      <c r="A77" s="35"/>
      <c r="B77" s="36"/>
      <c r="C77" s="38"/>
      <c r="D77" s="38"/>
      <c r="E77" s="39"/>
      <c r="F77" s="40"/>
      <c r="G77" s="41">
        <f t="shared" si="4"/>
      </c>
      <c r="H77" s="41">
        <f t="shared" si="3"/>
        <v>0</v>
      </c>
      <c r="I77" s="43"/>
      <c r="J77" s="43"/>
      <c r="K77" s="43"/>
      <c r="L77" s="43"/>
      <c r="M77" s="43"/>
    </row>
    <row r="78" spans="1:13" ht="12.75" hidden="1">
      <c r="A78" s="35"/>
      <c r="B78" s="36"/>
      <c r="C78" s="38"/>
      <c r="D78" s="38"/>
      <c r="E78" s="39"/>
      <c r="F78" s="40"/>
      <c r="G78" s="41">
        <f t="shared" si="4"/>
      </c>
      <c r="H78" s="41">
        <f t="shared" si="3"/>
        <v>0</v>
      </c>
      <c r="I78" s="43"/>
      <c r="J78" s="43"/>
      <c r="K78" s="43"/>
      <c r="L78" s="43"/>
      <c r="M78" s="43"/>
    </row>
    <row r="79" spans="1:13" ht="12.75" hidden="1">
      <c r="A79" s="35"/>
      <c r="B79" s="36"/>
      <c r="C79" s="38"/>
      <c r="D79" s="38"/>
      <c r="E79" s="39"/>
      <c r="F79" s="40"/>
      <c r="G79" s="41">
        <f t="shared" si="4"/>
      </c>
      <c r="H79" s="41">
        <f t="shared" si="3"/>
        <v>0</v>
      </c>
      <c r="I79" s="43"/>
      <c r="J79" s="43"/>
      <c r="K79" s="43"/>
      <c r="L79" s="43"/>
      <c r="M79" s="43"/>
    </row>
    <row r="80" spans="1:13" ht="12.75" hidden="1">
      <c r="A80" s="35"/>
      <c r="B80" s="36"/>
      <c r="C80" s="38"/>
      <c r="D80" s="38"/>
      <c r="E80" s="39"/>
      <c r="F80" s="40"/>
      <c r="G80" s="41">
        <f t="shared" si="4"/>
      </c>
      <c r="H80" s="41">
        <f t="shared" si="3"/>
        <v>0</v>
      </c>
      <c r="I80" s="43"/>
      <c r="J80" s="43"/>
      <c r="K80" s="43"/>
      <c r="L80" s="43"/>
      <c r="M80" s="43"/>
    </row>
    <row r="81" spans="1:13" ht="12.75" hidden="1">
      <c r="A81" s="35"/>
      <c r="B81" s="36"/>
      <c r="C81" s="38"/>
      <c r="D81" s="38"/>
      <c r="E81" s="39"/>
      <c r="F81" s="40"/>
      <c r="G81" s="41">
        <f t="shared" si="4"/>
      </c>
      <c r="H81" s="41">
        <f t="shared" si="3"/>
        <v>0</v>
      </c>
      <c r="I81" s="43"/>
      <c r="J81" s="43"/>
      <c r="K81" s="43"/>
      <c r="L81" s="43"/>
      <c r="M81" s="43"/>
    </row>
    <row r="82" spans="1:13" ht="12.75" hidden="1">
      <c r="A82" s="35"/>
      <c r="B82" s="36"/>
      <c r="C82" s="38"/>
      <c r="D82" s="38"/>
      <c r="E82" s="39"/>
      <c r="F82" s="40"/>
      <c r="G82" s="41">
        <f t="shared" si="4"/>
      </c>
      <c r="H82" s="41">
        <f t="shared" si="3"/>
        <v>0</v>
      </c>
      <c r="I82" s="43"/>
      <c r="J82" s="43"/>
      <c r="K82" s="43"/>
      <c r="L82" s="43"/>
      <c r="M82" s="43"/>
    </row>
    <row r="83" spans="1:13" ht="12.75" hidden="1">
      <c r="A83" s="35"/>
      <c r="B83" s="36"/>
      <c r="C83" s="38"/>
      <c r="D83" s="38"/>
      <c r="E83" s="39"/>
      <c r="F83" s="40"/>
      <c r="G83" s="41">
        <f t="shared" si="4"/>
      </c>
      <c r="H83" s="41">
        <f t="shared" si="3"/>
        <v>0</v>
      </c>
      <c r="I83" s="43"/>
      <c r="J83" s="43"/>
      <c r="K83" s="43"/>
      <c r="L83" s="43"/>
      <c r="M83" s="43"/>
    </row>
    <row r="84" spans="1:13" ht="12.75" hidden="1">
      <c r="A84" s="35"/>
      <c r="B84" s="36"/>
      <c r="C84" s="38"/>
      <c r="D84" s="38"/>
      <c r="E84" s="39"/>
      <c r="F84" s="40"/>
      <c r="G84" s="41">
        <f t="shared" si="4"/>
      </c>
      <c r="H84" s="41">
        <f t="shared" si="3"/>
        <v>0</v>
      </c>
      <c r="I84" s="43"/>
      <c r="J84" s="43"/>
      <c r="K84" s="43"/>
      <c r="L84" s="43"/>
      <c r="M84" s="43"/>
    </row>
    <row r="85" spans="1:13" ht="12.75" hidden="1">
      <c r="A85" s="35"/>
      <c r="B85" s="36"/>
      <c r="C85" s="38"/>
      <c r="D85" s="38"/>
      <c r="E85" s="39"/>
      <c r="F85" s="40"/>
      <c r="G85" s="41">
        <f t="shared" si="4"/>
      </c>
      <c r="H85" s="41">
        <f t="shared" si="3"/>
        <v>0</v>
      </c>
      <c r="I85" s="43"/>
      <c r="J85" s="43"/>
      <c r="K85" s="43"/>
      <c r="L85" s="43"/>
      <c r="M85" s="43"/>
    </row>
    <row r="86" spans="1:13" ht="12.75" hidden="1">
      <c r="A86" s="35"/>
      <c r="B86" s="36"/>
      <c r="C86" s="38"/>
      <c r="D86" s="38"/>
      <c r="E86" s="39"/>
      <c r="F86" s="40"/>
      <c r="G86" s="41">
        <f t="shared" si="4"/>
      </c>
      <c r="H86" s="41">
        <f t="shared" si="3"/>
        <v>0</v>
      </c>
      <c r="I86" s="43"/>
      <c r="J86" s="43"/>
      <c r="K86" s="43"/>
      <c r="L86" s="43"/>
      <c r="M86" s="43"/>
    </row>
    <row r="87" spans="1:13" ht="12.75" hidden="1">
      <c r="A87" s="35"/>
      <c r="B87" s="36"/>
      <c r="C87" s="38"/>
      <c r="D87" s="38"/>
      <c r="E87" s="39"/>
      <c r="F87" s="40"/>
      <c r="G87" s="41">
        <f t="shared" si="4"/>
      </c>
      <c r="H87" s="41">
        <f t="shared" si="3"/>
        <v>0</v>
      </c>
      <c r="I87" s="43"/>
      <c r="J87" s="43"/>
      <c r="K87" s="43"/>
      <c r="L87" s="43"/>
      <c r="M87" s="43"/>
    </row>
    <row r="88" spans="1:13" ht="12.75" hidden="1">
      <c r="A88" s="35"/>
      <c r="B88" s="36"/>
      <c r="C88" s="38"/>
      <c r="D88" s="38"/>
      <c r="E88" s="39"/>
      <c r="F88" s="40"/>
      <c r="G88" s="41">
        <f t="shared" si="4"/>
      </c>
      <c r="H88" s="41">
        <f t="shared" si="3"/>
        <v>0</v>
      </c>
      <c r="I88" s="43"/>
      <c r="J88" s="43"/>
      <c r="K88" s="43"/>
      <c r="L88" s="43"/>
      <c r="M88" s="43"/>
    </row>
    <row r="89" spans="1:13" ht="12.75" hidden="1">
      <c r="A89" s="35"/>
      <c r="B89" s="36"/>
      <c r="C89" s="38"/>
      <c r="D89" s="38"/>
      <c r="E89" s="39"/>
      <c r="F89" s="40"/>
      <c r="G89" s="41">
        <f t="shared" si="4"/>
      </c>
      <c r="H89" s="41">
        <f t="shared" si="3"/>
        <v>0</v>
      </c>
      <c r="I89" s="43"/>
      <c r="J89" s="43"/>
      <c r="K89" s="43"/>
      <c r="L89" s="43"/>
      <c r="M89" s="43"/>
    </row>
    <row r="90" spans="1:13" ht="12.75" hidden="1">
      <c r="A90" s="35"/>
      <c r="B90" s="36"/>
      <c r="C90" s="38"/>
      <c r="D90" s="38"/>
      <c r="E90" s="39"/>
      <c r="F90" s="40"/>
      <c r="G90" s="41">
        <f t="shared" si="4"/>
      </c>
      <c r="H90" s="41">
        <f t="shared" si="3"/>
        <v>0</v>
      </c>
      <c r="I90" s="43"/>
      <c r="J90" s="43"/>
      <c r="K90" s="43"/>
      <c r="L90" s="43"/>
      <c r="M90" s="43"/>
    </row>
    <row r="91" spans="1:13" ht="12.75" hidden="1">
      <c r="A91" s="35"/>
      <c r="B91" s="36"/>
      <c r="C91" s="38"/>
      <c r="D91" s="38"/>
      <c r="E91" s="39"/>
      <c r="F91" s="40"/>
      <c r="G91" s="41">
        <f t="shared" si="4"/>
      </c>
      <c r="H91" s="41">
        <f t="shared" si="3"/>
        <v>0</v>
      </c>
      <c r="I91" s="43"/>
      <c r="J91" s="43"/>
      <c r="K91" s="43"/>
      <c r="L91" s="43"/>
      <c r="M91" s="43"/>
    </row>
    <row r="92" spans="1:13" ht="12.75" hidden="1">
      <c r="A92" s="35"/>
      <c r="B92" s="36"/>
      <c r="C92" s="38"/>
      <c r="D92" s="38"/>
      <c r="E92" s="39"/>
      <c r="F92" s="40"/>
      <c r="G92" s="41">
        <f t="shared" si="4"/>
      </c>
      <c r="H92" s="41">
        <f t="shared" si="3"/>
        <v>0</v>
      </c>
      <c r="I92" s="43"/>
      <c r="J92" s="43"/>
      <c r="K92" s="43"/>
      <c r="L92" s="43"/>
      <c r="M92" s="43"/>
    </row>
    <row r="93" spans="1:13" ht="12.75" hidden="1">
      <c r="A93" s="35"/>
      <c r="B93" s="36"/>
      <c r="C93" s="38"/>
      <c r="D93" s="38"/>
      <c r="E93" s="39"/>
      <c r="F93" s="40"/>
      <c r="G93" s="41">
        <f t="shared" si="4"/>
      </c>
      <c r="H93" s="41">
        <f t="shared" si="3"/>
        <v>0</v>
      </c>
      <c r="I93" s="43"/>
      <c r="J93" s="43"/>
      <c r="K93" s="43"/>
      <c r="L93" s="43"/>
      <c r="M93" s="43"/>
    </row>
    <row r="94" spans="1:13" ht="12.75" hidden="1">
      <c r="A94" s="35"/>
      <c r="B94" s="36"/>
      <c r="C94" s="38"/>
      <c r="D94" s="38"/>
      <c r="E94" s="39"/>
      <c r="F94" s="40"/>
      <c r="G94" s="41">
        <f t="shared" si="4"/>
      </c>
      <c r="H94" s="41">
        <f t="shared" si="3"/>
        <v>0</v>
      </c>
      <c r="I94" s="43"/>
      <c r="J94" s="43"/>
      <c r="K94" s="43"/>
      <c r="L94" s="43"/>
      <c r="M94" s="43"/>
    </row>
    <row r="95" spans="1:13" ht="12.75" hidden="1">
      <c r="A95" s="35"/>
      <c r="B95" s="36"/>
      <c r="C95" s="38"/>
      <c r="D95" s="38"/>
      <c r="E95" s="39"/>
      <c r="F95" s="40"/>
      <c r="G95" s="41">
        <f t="shared" si="4"/>
      </c>
      <c r="H95" s="41">
        <f t="shared" si="3"/>
        <v>0</v>
      </c>
      <c r="I95" s="43"/>
      <c r="J95" s="43"/>
      <c r="K95" s="43"/>
      <c r="L95" s="43"/>
      <c r="M95" s="43"/>
    </row>
    <row r="96" spans="1:13" ht="12.75" hidden="1">
      <c r="A96" s="35"/>
      <c r="B96" s="36"/>
      <c r="C96" s="38"/>
      <c r="D96" s="38"/>
      <c r="E96" s="39"/>
      <c r="F96" s="40"/>
      <c r="G96" s="41">
        <f t="shared" si="4"/>
      </c>
      <c r="H96" s="41">
        <f t="shared" si="3"/>
        <v>0</v>
      </c>
      <c r="I96" s="43"/>
      <c r="J96" s="43"/>
      <c r="K96" s="43"/>
      <c r="L96" s="43"/>
      <c r="M96" s="43"/>
    </row>
    <row r="97" spans="1:13" ht="12.75" hidden="1">
      <c r="A97" s="35"/>
      <c r="B97" s="36"/>
      <c r="C97" s="38"/>
      <c r="D97" s="38"/>
      <c r="E97" s="39"/>
      <c r="F97" s="40"/>
      <c r="G97" s="41">
        <f t="shared" si="4"/>
      </c>
      <c r="H97" s="41">
        <f t="shared" si="3"/>
        <v>0</v>
      </c>
      <c r="I97" s="43"/>
      <c r="J97" s="43"/>
      <c r="K97" s="43"/>
      <c r="L97" s="43"/>
      <c r="M97" s="43"/>
    </row>
    <row r="98" spans="1:13" ht="12.75" hidden="1">
      <c r="A98" s="35"/>
      <c r="B98" s="36"/>
      <c r="C98" s="38"/>
      <c r="D98" s="38"/>
      <c r="E98" s="39"/>
      <c r="F98" s="40"/>
      <c r="G98" s="41">
        <f t="shared" si="4"/>
      </c>
      <c r="H98" s="41">
        <f t="shared" si="3"/>
        <v>0</v>
      </c>
      <c r="I98" s="43"/>
      <c r="J98" s="43"/>
      <c r="K98" s="43"/>
      <c r="L98" s="43"/>
      <c r="M98" s="43"/>
    </row>
    <row r="99" spans="1:13" ht="12.75" hidden="1">
      <c r="A99" s="35"/>
      <c r="B99" s="36"/>
      <c r="C99" s="38"/>
      <c r="D99" s="38"/>
      <c r="E99" s="39"/>
      <c r="F99" s="40"/>
      <c r="G99" s="41">
        <f t="shared" si="4"/>
      </c>
      <c r="H99" s="41">
        <f t="shared" si="3"/>
        <v>0</v>
      </c>
      <c r="I99" s="43"/>
      <c r="J99" s="43"/>
      <c r="K99" s="43"/>
      <c r="L99" s="43"/>
      <c r="M99" s="43"/>
    </row>
    <row r="100" spans="1:13" ht="12.75" hidden="1">
      <c r="A100" s="35"/>
      <c r="B100" s="36"/>
      <c r="C100" s="38"/>
      <c r="D100" s="38"/>
      <c r="E100" s="39"/>
      <c r="F100" s="40"/>
      <c r="G100" s="41">
        <f t="shared" si="4"/>
      </c>
      <c r="H100" s="41">
        <f aca="true" t="shared" si="5" ref="H100:H128">IF(SUBTOTAL(9,I100:M100)=0,0,IF(OR(LEN(A100)&lt;5,LEN(B100)=0,LEN(C100)&lt;5,LEN(D100)&lt;5,LEN(E100)=0,LEN(F100)=0),"Diligencie todas las casillas de la A a la F ",SUBTOTAL(9,I100:M100)))</f>
        <v>0</v>
      </c>
      <c r="I100" s="43"/>
      <c r="J100" s="43"/>
      <c r="K100" s="43"/>
      <c r="L100" s="43"/>
      <c r="M100" s="43"/>
    </row>
    <row r="101" spans="1:13" ht="12.75" hidden="1">
      <c r="A101" s="35"/>
      <c r="B101" s="36"/>
      <c r="C101" s="38"/>
      <c r="D101" s="38"/>
      <c r="E101" s="39"/>
      <c r="F101" s="40"/>
      <c r="G101" s="41">
        <f t="shared" si="4"/>
      </c>
      <c r="H101" s="41">
        <f t="shared" si="5"/>
        <v>0</v>
      </c>
      <c r="I101" s="43"/>
      <c r="J101" s="43"/>
      <c r="K101" s="43"/>
      <c r="L101" s="43"/>
      <c r="M101" s="43"/>
    </row>
    <row r="102" spans="1:13" ht="12.75" hidden="1">
      <c r="A102" s="35"/>
      <c r="B102" s="36"/>
      <c r="C102" s="38"/>
      <c r="D102" s="38"/>
      <c r="E102" s="39"/>
      <c r="F102" s="40"/>
      <c r="G102" s="41">
        <f t="shared" si="4"/>
      </c>
      <c r="H102" s="41">
        <f t="shared" si="5"/>
        <v>0</v>
      </c>
      <c r="I102" s="43"/>
      <c r="J102" s="43"/>
      <c r="K102" s="43"/>
      <c r="L102" s="43"/>
      <c r="M102" s="43"/>
    </row>
    <row r="103" spans="1:13" ht="12.75" hidden="1">
      <c r="A103" s="35"/>
      <c r="B103" s="36"/>
      <c r="C103" s="38"/>
      <c r="D103" s="38"/>
      <c r="E103" s="39"/>
      <c r="F103" s="40"/>
      <c r="G103" s="41">
        <f t="shared" si="4"/>
      </c>
      <c r="H103" s="41">
        <f t="shared" si="5"/>
        <v>0</v>
      </c>
      <c r="I103" s="43"/>
      <c r="J103" s="43"/>
      <c r="K103" s="43"/>
      <c r="L103" s="43"/>
      <c r="M103" s="43"/>
    </row>
    <row r="104" spans="1:13" ht="12.75" hidden="1">
      <c r="A104" s="35"/>
      <c r="B104" s="36"/>
      <c r="C104" s="38"/>
      <c r="D104" s="38"/>
      <c r="E104" s="39"/>
      <c r="F104" s="40"/>
      <c r="G104" s="41">
        <f t="shared" si="4"/>
      </c>
      <c r="H104" s="41">
        <f t="shared" si="5"/>
        <v>0</v>
      </c>
      <c r="I104" s="43"/>
      <c r="J104" s="43"/>
      <c r="K104" s="43"/>
      <c r="L104" s="43"/>
      <c r="M104" s="43"/>
    </row>
    <row r="105" spans="1:13" ht="12.75" hidden="1">
      <c r="A105" s="35"/>
      <c r="B105" s="36"/>
      <c r="C105" s="38"/>
      <c r="D105" s="38"/>
      <c r="E105" s="39"/>
      <c r="F105" s="40"/>
      <c r="G105" s="41">
        <f t="shared" si="4"/>
      </c>
      <c r="H105" s="41">
        <f t="shared" si="5"/>
        <v>0</v>
      </c>
      <c r="I105" s="43"/>
      <c r="J105" s="43"/>
      <c r="K105" s="43"/>
      <c r="L105" s="43"/>
      <c r="M105" s="43"/>
    </row>
    <row r="106" spans="1:13" ht="12.75" hidden="1">
      <c r="A106" s="35"/>
      <c r="B106" s="36"/>
      <c r="C106" s="38"/>
      <c r="D106" s="38"/>
      <c r="E106" s="39"/>
      <c r="F106" s="40"/>
      <c r="G106" s="41">
        <f t="shared" si="4"/>
      </c>
      <c r="H106" s="41">
        <f t="shared" si="5"/>
        <v>0</v>
      </c>
      <c r="I106" s="43"/>
      <c r="J106" s="43"/>
      <c r="K106" s="43"/>
      <c r="L106" s="43"/>
      <c r="M106" s="43"/>
    </row>
    <row r="107" spans="1:13" ht="12.75" hidden="1">
      <c r="A107" s="35"/>
      <c r="B107" s="36"/>
      <c r="C107" s="38"/>
      <c r="D107" s="38"/>
      <c r="E107" s="39"/>
      <c r="F107" s="40"/>
      <c r="G107" s="41">
        <f t="shared" si="4"/>
      </c>
      <c r="H107" s="41">
        <f t="shared" si="5"/>
        <v>0</v>
      </c>
      <c r="I107" s="43"/>
      <c r="J107" s="43"/>
      <c r="K107" s="43"/>
      <c r="L107" s="43"/>
      <c r="M107" s="43"/>
    </row>
    <row r="108" spans="1:13" ht="12.75" hidden="1">
      <c r="A108" s="35"/>
      <c r="B108" s="36"/>
      <c r="C108" s="38"/>
      <c r="D108" s="38"/>
      <c r="E108" s="39"/>
      <c r="F108" s="40"/>
      <c r="G108" s="41">
        <f t="shared" si="4"/>
      </c>
      <c r="H108" s="41">
        <f t="shared" si="5"/>
        <v>0</v>
      </c>
      <c r="I108" s="43"/>
      <c r="J108" s="43"/>
      <c r="K108" s="43"/>
      <c r="L108" s="43"/>
      <c r="M108" s="43"/>
    </row>
    <row r="109" spans="1:13" ht="12.75" hidden="1">
      <c r="A109" s="35"/>
      <c r="B109" s="36"/>
      <c r="C109" s="38"/>
      <c r="D109" s="38"/>
      <c r="E109" s="39"/>
      <c r="F109" s="40"/>
      <c r="G109" s="41">
        <f t="shared" si="4"/>
      </c>
      <c r="H109" s="41">
        <f t="shared" si="5"/>
        <v>0</v>
      </c>
      <c r="I109" s="43"/>
      <c r="J109" s="43"/>
      <c r="K109" s="43"/>
      <c r="L109" s="43"/>
      <c r="M109" s="43"/>
    </row>
    <row r="110" spans="1:13" ht="12.75" hidden="1">
      <c r="A110" s="35"/>
      <c r="B110" s="36"/>
      <c r="C110" s="38"/>
      <c r="D110" s="38"/>
      <c r="E110" s="39"/>
      <c r="F110" s="40"/>
      <c r="G110" s="41">
        <f t="shared" si="4"/>
      </c>
      <c r="H110" s="41">
        <f t="shared" si="5"/>
        <v>0</v>
      </c>
      <c r="I110" s="43"/>
      <c r="J110" s="43"/>
      <c r="K110" s="43"/>
      <c r="L110" s="43"/>
      <c r="M110" s="43"/>
    </row>
    <row r="111" spans="1:13" ht="12.75" hidden="1">
      <c r="A111" s="35"/>
      <c r="B111" s="36"/>
      <c r="C111" s="38"/>
      <c r="D111" s="38"/>
      <c r="E111" s="39"/>
      <c r="F111" s="40"/>
      <c r="G111" s="41">
        <f t="shared" si="4"/>
      </c>
      <c r="H111" s="41">
        <f t="shared" si="5"/>
        <v>0</v>
      </c>
      <c r="I111" s="43"/>
      <c r="J111" s="43"/>
      <c r="K111" s="43"/>
      <c r="L111" s="43"/>
      <c r="M111" s="43"/>
    </row>
    <row r="112" spans="1:13" ht="12.75" hidden="1">
      <c r="A112" s="35"/>
      <c r="B112" s="36"/>
      <c r="C112" s="38"/>
      <c r="D112" s="38"/>
      <c r="E112" s="39"/>
      <c r="F112" s="40"/>
      <c r="G112" s="41">
        <f t="shared" si="4"/>
      </c>
      <c r="H112" s="41">
        <f t="shared" si="5"/>
        <v>0</v>
      </c>
      <c r="I112" s="43"/>
      <c r="J112" s="43"/>
      <c r="K112" s="43"/>
      <c r="L112" s="43"/>
      <c r="M112" s="43"/>
    </row>
    <row r="113" spans="1:13" ht="12.75" hidden="1">
      <c r="A113" s="35"/>
      <c r="B113" s="36"/>
      <c r="C113" s="38"/>
      <c r="D113" s="38"/>
      <c r="E113" s="39"/>
      <c r="F113" s="40"/>
      <c r="G113" s="41">
        <f t="shared" si="4"/>
      </c>
      <c r="H113" s="41">
        <f t="shared" si="5"/>
        <v>0</v>
      </c>
      <c r="I113" s="43"/>
      <c r="J113" s="43"/>
      <c r="K113" s="43"/>
      <c r="L113" s="43"/>
      <c r="M113" s="43"/>
    </row>
    <row r="114" spans="1:13" ht="12.75" hidden="1">
      <c r="A114" s="35"/>
      <c r="B114" s="36"/>
      <c r="C114" s="38"/>
      <c r="D114" s="38"/>
      <c r="E114" s="39"/>
      <c r="F114" s="40"/>
      <c r="G114" s="41">
        <f t="shared" si="4"/>
      </c>
      <c r="H114" s="41">
        <f t="shared" si="5"/>
        <v>0</v>
      </c>
      <c r="I114" s="43"/>
      <c r="J114" s="43"/>
      <c r="K114" s="43"/>
      <c r="L114" s="43"/>
      <c r="M114" s="43"/>
    </row>
    <row r="115" spans="1:13" ht="12.75" hidden="1">
      <c r="A115" s="35"/>
      <c r="B115" s="36"/>
      <c r="C115" s="38"/>
      <c r="D115" s="38"/>
      <c r="E115" s="39"/>
      <c r="F115" s="40"/>
      <c r="G115" s="41">
        <f t="shared" si="4"/>
      </c>
      <c r="H115" s="41">
        <f t="shared" si="5"/>
        <v>0</v>
      </c>
      <c r="I115" s="43"/>
      <c r="J115" s="43"/>
      <c r="K115" s="43"/>
      <c r="L115" s="43"/>
      <c r="M115" s="43"/>
    </row>
    <row r="116" spans="1:13" ht="12.75" hidden="1">
      <c r="A116" s="35"/>
      <c r="B116" s="36"/>
      <c r="C116" s="38"/>
      <c r="D116" s="38"/>
      <c r="E116" s="39"/>
      <c r="F116" s="40"/>
      <c r="G116" s="41">
        <f t="shared" si="4"/>
      </c>
      <c r="H116" s="41">
        <f t="shared" si="5"/>
        <v>0</v>
      </c>
      <c r="I116" s="43"/>
      <c r="J116" s="43"/>
      <c r="K116" s="43"/>
      <c r="L116" s="43"/>
      <c r="M116" s="43"/>
    </row>
    <row r="117" spans="1:13" ht="12.75" hidden="1">
      <c r="A117" s="35"/>
      <c r="B117" s="36"/>
      <c r="C117" s="38"/>
      <c r="D117" s="38"/>
      <c r="E117" s="39"/>
      <c r="F117" s="40"/>
      <c r="G117" s="41">
        <f t="shared" si="4"/>
      </c>
      <c r="H117" s="41">
        <f t="shared" si="5"/>
        <v>0</v>
      </c>
      <c r="I117" s="43"/>
      <c r="J117" s="43"/>
      <c r="K117" s="43"/>
      <c r="L117" s="43"/>
      <c r="M117" s="43"/>
    </row>
    <row r="118" spans="1:13" ht="12.75" hidden="1">
      <c r="A118" s="35"/>
      <c r="B118" s="36"/>
      <c r="C118" s="38"/>
      <c r="D118" s="38"/>
      <c r="E118" s="39"/>
      <c r="F118" s="40"/>
      <c r="G118" s="41">
        <f t="shared" si="4"/>
      </c>
      <c r="H118" s="41">
        <f t="shared" si="5"/>
        <v>0</v>
      </c>
      <c r="I118" s="43"/>
      <c r="J118" s="43"/>
      <c r="K118" s="43"/>
      <c r="L118" s="43"/>
      <c r="M118" s="43"/>
    </row>
    <row r="119" spans="1:13" ht="12.75" hidden="1">
      <c r="A119" s="35"/>
      <c r="B119" s="36"/>
      <c r="C119" s="38" t="s">
        <v>115</v>
      </c>
      <c r="D119" s="38" t="s">
        <v>115</v>
      </c>
      <c r="E119" s="39"/>
      <c r="F119" s="40"/>
      <c r="G119" s="41">
        <f t="shared" si="4"/>
      </c>
      <c r="H119" s="41">
        <f t="shared" si="5"/>
        <v>0</v>
      </c>
      <c r="I119" s="43"/>
      <c r="J119" s="43"/>
      <c r="K119" s="43"/>
      <c r="L119" s="43"/>
      <c r="M119" s="43"/>
    </row>
    <row r="120" spans="1:13" ht="12.75" hidden="1">
      <c r="A120" s="35"/>
      <c r="B120" s="36"/>
      <c r="C120" s="38" t="s">
        <v>115</v>
      </c>
      <c r="D120" s="38" t="s">
        <v>115</v>
      </c>
      <c r="E120" s="39"/>
      <c r="F120" s="40"/>
      <c r="G120" s="41">
        <f t="shared" si="4"/>
      </c>
      <c r="H120" s="41">
        <f t="shared" si="5"/>
        <v>0</v>
      </c>
      <c r="I120" s="43"/>
      <c r="J120" s="43"/>
      <c r="K120" s="43"/>
      <c r="L120" s="43"/>
      <c r="M120" s="43"/>
    </row>
    <row r="121" spans="1:13" ht="12.75" hidden="1">
      <c r="A121" s="35"/>
      <c r="B121" s="36"/>
      <c r="C121" s="38" t="s">
        <v>115</v>
      </c>
      <c r="D121" s="38" t="s">
        <v>115</v>
      </c>
      <c r="E121" s="39"/>
      <c r="F121" s="40"/>
      <c r="G121" s="41">
        <f t="shared" si="4"/>
      </c>
      <c r="H121" s="41">
        <f t="shared" si="5"/>
        <v>0</v>
      </c>
      <c r="I121" s="43"/>
      <c r="J121" s="43"/>
      <c r="K121" s="43"/>
      <c r="L121" s="43"/>
      <c r="M121" s="43"/>
    </row>
    <row r="122" spans="1:13" ht="12.75" hidden="1">
      <c r="A122" s="35"/>
      <c r="B122" s="36"/>
      <c r="C122" s="38" t="s">
        <v>115</v>
      </c>
      <c r="D122" s="38" t="s">
        <v>115</v>
      </c>
      <c r="E122" s="39"/>
      <c r="F122" s="40"/>
      <c r="G122" s="41">
        <f t="shared" si="4"/>
      </c>
      <c r="H122" s="41">
        <f t="shared" si="5"/>
        <v>0</v>
      </c>
      <c r="I122" s="43"/>
      <c r="J122" s="43"/>
      <c r="K122" s="43"/>
      <c r="L122" s="43"/>
      <c r="M122" s="43"/>
    </row>
    <row r="123" spans="1:13" ht="12.75" hidden="1">
      <c r="A123" s="35"/>
      <c r="B123" s="36"/>
      <c r="C123" s="38" t="s">
        <v>115</v>
      </c>
      <c r="D123" s="38" t="s">
        <v>115</v>
      </c>
      <c r="E123" s="39"/>
      <c r="F123" s="40"/>
      <c r="G123" s="41">
        <f t="shared" si="4"/>
      </c>
      <c r="H123" s="41">
        <f t="shared" si="5"/>
        <v>0</v>
      </c>
      <c r="I123" s="43"/>
      <c r="J123" s="43"/>
      <c r="K123" s="43"/>
      <c r="L123" s="43"/>
      <c r="M123" s="43"/>
    </row>
    <row r="124" spans="1:13" ht="12.75" hidden="1">
      <c r="A124" s="35"/>
      <c r="B124" s="36"/>
      <c r="C124" s="38" t="s">
        <v>115</v>
      </c>
      <c r="D124" s="38" t="s">
        <v>115</v>
      </c>
      <c r="E124" s="39"/>
      <c r="F124" s="40"/>
      <c r="G124" s="41">
        <f t="shared" si="4"/>
      </c>
      <c r="H124" s="41">
        <f t="shared" si="5"/>
        <v>0</v>
      </c>
      <c r="I124" s="43"/>
      <c r="J124" s="43"/>
      <c r="K124" s="43"/>
      <c r="L124" s="43"/>
      <c r="M124" s="43"/>
    </row>
    <row r="125" spans="1:13" ht="12.75" hidden="1">
      <c r="A125" s="35"/>
      <c r="B125" s="36"/>
      <c r="C125" s="38" t="s">
        <v>115</v>
      </c>
      <c r="D125" s="38" t="s">
        <v>115</v>
      </c>
      <c r="E125" s="39"/>
      <c r="F125" s="40"/>
      <c r="G125" s="41">
        <f t="shared" si="4"/>
      </c>
      <c r="H125" s="41">
        <f t="shared" si="5"/>
        <v>0</v>
      </c>
      <c r="I125" s="43"/>
      <c r="J125" s="43"/>
      <c r="K125" s="43"/>
      <c r="L125" s="43"/>
      <c r="M125" s="43"/>
    </row>
    <row r="126" spans="1:13" ht="12.75" hidden="1">
      <c r="A126" s="35"/>
      <c r="B126" s="36"/>
      <c r="C126" s="38" t="s">
        <v>115</v>
      </c>
      <c r="D126" s="38" t="s">
        <v>115</v>
      </c>
      <c r="E126" s="39"/>
      <c r="F126" s="40"/>
      <c r="G126" s="41">
        <f t="shared" si="4"/>
      </c>
      <c r="H126" s="41">
        <f t="shared" si="5"/>
        <v>0</v>
      </c>
      <c r="I126" s="43"/>
      <c r="J126" s="43"/>
      <c r="K126" s="43"/>
      <c r="L126" s="43"/>
      <c r="M126" s="43"/>
    </row>
    <row r="127" spans="1:13" ht="12.75" hidden="1">
      <c r="A127" s="35"/>
      <c r="B127" s="36"/>
      <c r="C127" s="38" t="s">
        <v>115</v>
      </c>
      <c r="D127" s="38" t="s">
        <v>115</v>
      </c>
      <c r="E127" s="39"/>
      <c r="F127" s="40"/>
      <c r="G127" s="41">
        <f t="shared" si="4"/>
      </c>
      <c r="H127" s="41">
        <f t="shared" si="5"/>
        <v>0</v>
      </c>
      <c r="I127" s="43"/>
      <c r="J127" s="43"/>
      <c r="K127" s="43"/>
      <c r="L127" s="43"/>
      <c r="M127" s="43"/>
    </row>
    <row r="128" spans="1:13" ht="12.75" hidden="1">
      <c r="A128" s="35"/>
      <c r="B128" s="36"/>
      <c r="C128" s="47"/>
      <c r="D128" s="38"/>
      <c r="E128" s="39"/>
      <c r="F128" s="40"/>
      <c r="G128" s="41">
        <f t="shared" si="4"/>
      </c>
      <c r="H128" s="41">
        <f t="shared" si="5"/>
        <v>0</v>
      </c>
      <c r="I128" s="43"/>
      <c r="J128" s="43"/>
      <c r="K128" s="43"/>
      <c r="L128" s="43"/>
      <c r="M128" s="43"/>
    </row>
    <row r="129" spans="1:15" ht="12.75">
      <c r="A129" s="158" t="s">
        <v>116</v>
      </c>
      <c r="B129" s="159"/>
      <c r="C129" s="159"/>
      <c r="D129" s="159"/>
      <c r="E129" s="159"/>
      <c r="F129" s="159"/>
      <c r="G129" s="159"/>
      <c r="H129" s="48">
        <f>SUM(H4:H128)</f>
        <v>190100000000</v>
      </c>
      <c r="I129" s="48">
        <f>SUM(I4:I128)</f>
        <v>79983000000</v>
      </c>
      <c r="J129" s="48">
        <f>SUM(J4:J128)</f>
        <v>110117000000</v>
      </c>
      <c r="K129" s="48">
        <f>IF(SUBTOTAL(9,K4:K127)='[3]PAG. 10'!$F172,SUBTOTAL(9,K4:K127),"No coincide información con página 10")</f>
        <v>0</v>
      </c>
      <c r="L129" s="48">
        <f>IF(SUBTOTAL(9,L4:L127)='[3]PAG. 10'!$F173,SUBTOTAL(9,L4:L127),"No coincide información con página 10")</f>
        <v>0</v>
      </c>
      <c r="M129" s="48">
        <f>IF(SUBTOTAL(9,M4:M127)='[3]PAG. 10'!$F174,SUBTOTAL(9,M4:M127),"No coincide información con página 10")</f>
        <v>0</v>
      </c>
      <c r="O129" s="49">
        <f>SUM(O4:O128)</f>
        <v>190100000000</v>
      </c>
    </row>
    <row r="133" ht="12.75">
      <c r="C133" s="37"/>
    </row>
  </sheetData>
  <sheetProtection/>
  <mergeCells count="9">
    <mergeCell ref="A129:G129"/>
    <mergeCell ref="N4:N8"/>
    <mergeCell ref="O4:O8"/>
    <mergeCell ref="N9:N12"/>
    <mergeCell ref="O9:O12"/>
    <mergeCell ref="A1:M1"/>
    <mergeCell ref="A2:A3"/>
    <mergeCell ref="B2:H2"/>
    <mergeCell ref="I2:M2"/>
  </mergeCells>
  <conditionalFormatting sqref="B4:B128">
    <cfRule type="expression" priority="4" dxfId="1" stopIfTrue="1">
      <formula>$O4="Prioridad ya asigada en  otro gasto"</formula>
    </cfRule>
  </conditionalFormatting>
  <conditionalFormatting sqref="H129:M129">
    <cfRule type="cellIs" priority="2" dxfId="0" operator="equal" stopIfTrue="1">
      <formula>"No coincide información con página 10"</formula>
    </cfRule>
  </conditionalFormatting>
  <dataValidations count="6">
    <dataValidation type="custom" allowBlank="1" showInputMessage="1" showErrorMessage="1" errorTitle="Atención!" error="ESTA TRATANDO DE ASIGNAR UN CODIGO DE OBJETO DE GASTO QUE YA EXISTE. POR FAVOR VERIFIQUE Y ASIGNE NUEVO CODIGO" sqref="B4:B128">
      <formula1>O4=0</formula1>
    </dataValidation>
    <dataValidation type="whole" operator="greaterThan" allowBlank="1" showInputMessage="1" showErrorMessage="1" errorTitle="ATENCIÓN " error="EL VALOR DEBE SER MAYOR QUE CERO Y NÚMERO ENTERO" sqref="I4:I22 J4:M128 I24:I128">
      <formula1>0</formula1>
    </dataValidation>
    <dataValidation type="decimal" operator="greaterThan" allowBlank="1" showInputMessage="1" showErrorMessage="1" errorTitle="ATENCIÓN" error="EL DATO REGISTRADO DEBE SER NÚMERICO" sqref="F4:F128">
      <formula1>0</formula1>
    </dataValidation>
    <dataValidation type="textLength" operator="greaterThan" allowBlank="1" showInputMessage="1" showErrorMessage="1" errorTitle="¡ATENCIÓN!" error="Esta tratando de borrar una formula predeterminada" sqref="H4:H128">
      <formula1>999999</formula1>
    </dataValidation>
    <dataValidation type="textLength" operator="greaterThan" allowBlank="1" showInputMessage="1" showErrorMessage="1" errorTitle="ATENCIÓN!" error="Esta tratando de borrar una formula predeterminada" sqref="G4:G128">
      <formula1>999999</formula1>
    </dataValidation>
    <dataValidation type="textLength" allowBlank="1" showInputMessage="1" showErrorMessage="1" errorTitle="MAXIMO 250 CARACTERES" error="El Objeto de Gasto de la Tarea no puede contener más de 250 caracteres" sqref="C4:C33 C133 C36:C127">
      <formula1>0</formula1>
      <formula2>251</formula2>
    </dataValidation>
  </dataValidations>
  <printOptions/>
  <pageMargins left="0.7480314960629921" right="0.7480314960629921" top="0.984251968503937" bottom="0.984251968503937" header="0" footer="0"/>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SECRETARIA DE EDUCACION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ojimenez</dc:creator>
  <cp:keywords/>
  <dc:description/>
  <cp:lastModifiedBy>WILLIAM ARMANDO BECERRA MUÑOZ</cp:lastModifiedBy>
  <cp:lastPrinted>2013-01-23T15:03:01Z</cp:lastPrinted>
  <dcterms:created xsi:type="dcterms:W3CDTF">2009-07-02T16:37:28Z</dcterms:created>
  <dcterms:modified xsi:type="dcterms:W3CDTF">2019-04-11T20:19:00Z</dcterms:modified>
  <cp:category/>
  <cp:version/>
  <cp:contentType/>
  <cp:contentStatus/>
</cp:coreProperties>
</file>