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F411BE00-EE8E-472D-A9E5-7347417F2C2A}" xr6:coauthVersionLast="47" xr6:coauthVersionMax="47" xr10:uidLastSave="{00000000-0000-0000-0000-000000000000}"/>
  <bookViews>
    <workbookView xWindow="-120" yWindow="-120" windowWidth="38640" windowHeight="21120" xr2:uid="{71F68FC6-F12B-462C-9482-AC9D3782CA78}"/>
  </bookViews>
  <sheets>
    <sheet name="Grupo 7"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E21" i="1"/>
  <c r="S20" i="1"/>
  <c r="S21" i="1"/>
  <c r="S22" i="1"/>
  <c r="S23" i="1"/>
  <c r="S24" i="1"/>
  <c r="S25" i="1"/>
  <c r="S26" i="1"/>
  <c r="S27" i="1"/>
  <c r="S28" i="1"/>
  <c r="S29" i="1"/>
  <c r="S30" i="1"/>
  <c r="S31" i="1"/>
  <c r="S32" i="1"/>
  <c r="S33" i="1"/>
  <c r="S34" i="1"/>
  <c r="S35" i="1"/>
  <c r="S36" i="1"/>
  <c r="S37" i="1"/>
  <c r="S38" i="1"/>
  <c r="L20" i="1"/>
  <c r="L21" i="1"/>
  <c r="L22" i="1"/>
  <c r="L23" i="1"/>
  <c r="L24" i="1"/>
  <c r="L25" i="1"/>
  <c r="L26" i="1"/>
  <c r="L27" i="1"/>
  <c r="L28" i="1"/>
  <c r="L29" i="1"/>
  <c r="L30" i="1"/>
  <c r="L31" i="1"/>
  <c r="L32" i="1"/>
  <c r="L33" i="1"/>
  <c r="L34" i="1"/>
  <c r="L35" i="1"/>
  <c r="L36" i="1"/>
  <c r="L37" i="1"/>
  <c r="L38" i="1"/>
  <c r="P20" i="1"/>
  <c r="P21" i="1"/>
  <c r="P22" i="1"/>
  <c r="P23" i="1"/>
  <c r="P24" i="1"/>
  <c r="P25" i="1"/>
  <c r="P26" i="1"/>
  <c r="P27" i="1"/>
  <c r="P28" i="1"/>
  <c r="P29" i="1"/>
  <c r="P30" i="1"/>
  <c r="P31" i="1"/>
  <c r="P32" i="1"/>
  <c r="P33" i="1"/>
  <c r="P34" i="1"/>
  <c r="P35" i="1"/>
  <c r="P36" i="1"/>
  <c r="P37" i="1"/>
  <c r="P38" i="1"/>
</calcChain>
</file>

<file path=xl/sharedStrings.xml><?xml version="1.0" encoding="utf-8"?>
<sst xmlns="http://schemas.openxmlformats.org/spreadsheetml/2006/main" count="46" uniqueCount="42">
  <si>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</si>
  <si>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</si>
  <si>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</si>
  <si>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7 )</t>
  </si>
  <si>
    <t>Código Encargo</t>
  </si>
  <si>
    <t>Grado Encargo</t>
  </si>
  <si>
    <t>Nivel Jerárquico Encargo</t>
  </si>
  <si>
    <t>Profesional</t>
  </si>
  <si>
    <t>Denominación Encargo</t>
  </si>
  <si>
    <t>Profesional Especializado</t>
  </si>
  <si>
    <t>Ubicación Encargo</t>
  </si>
  <si>
    <t>OFICINA CONTROL DISCIPLINARIO INSTRUCCION</t>
  </si>
  <si>
    <t>Ocurrencias</t>
  </si>
  <si>
    <t>96, 616</t>
  </si>
  <si>
    <t>Propósito</t>
  </si>
  <si>
    <t xml:space="preserve">	Apoyar a la Oficina en lo relacionado con las investigaciones disciplinarias en etapa de instrucción por faltas en que incurran servidores públicos, de acuerdo con las normas vigentes sobre la materia y previa designación de la Jefatura de la oficina.</t>
  </si>
  <si>
    <t>Funciones</t>
  </si>
  <si>
    <t>1.	Adelantar y evaluar las investigaciones disciplinarias por faltas en que incurran los funcionarios de la SED, que le sean asignadas, teniendo en cuenta los puntos claves de control de legalidad de las mismas y la observancia del debido proceso.
2.	Hacer seguimiento al avance de los procesos disciplinarios asignados, elaborar los informes respectivos de los procesos disciplinarios a cargo y proponer los planes de acción a seguir en caso de existir incumplimientos o retrasos.
3.	Analizar las quejas asignadas por reparto del   personal docente y administrativo para determinar si hay o no mérito para adelantar el proceso disciplinario.
4.	Proyectar las actuaciones (autos de trámite hasta la formulación de pliego de cargos.) y presentar para revisión y firma del jefe de la Oficina de Control Disciplinario Instrucción.
5.	Adelantar los procesos disciplinarios asignados hasta la formulación de cargos y su debida notificación debidamente organizados y foliados y con todas las piezas procesales que lo componen a la Oficina de Control Disciplinario- Juzgamiento. 
6.	Presentar las denuncias administrativas o penales que se deriven de las investigaciones practicadas a las dependencias de la SED y establecimientos educativos si fuere el caso.
7.	Generar los indicadores establecidos para el control de cumplimiento de los procesos a su cargo dentro de los parámetros establecidos.
8.	Apoyar el seguimiento de los planes, programas y proyectos propios de la Oficina. Difundir a través de seminarios o cursos el contenido y aplicación de las normas disciplinarias, cuando el jefe de la Oficina así lo disponga
9.	Las demás que sean asignadas por el jefe superior inmediato de acuerdo con el nivel y el propósito del empleo.</t>
  </si>
  <si>
    <t>Educación Requerida</t>
  </si>
  <si>
    <t>Título profesional en Disciplina académica del NBC en:  Derecho y Afines.  Tarjeta o matrícula profesional en los casos reglamentados por la Ley.  Título de posgrado.</t>
  </si>
  <si>
    <t>Experiencia Requerida</t>
  </si>
  <si>
    <t xml:space="preserve">Treinta y seis meses (36)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</si>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</sst>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A57A4A9B-4375-4478-A385-100C403107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63500"/>
          <a:ext cx="1701800" cy="635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A104D-3312-4F3D-899B-031DA56C50F9}">
  <dimension ref="A1:S42"/>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46287</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222</v>
      </c>
      <c r="D7" s="8"/>
      <c r="E7" s="8"/>
      <c r="F7" s="8"/>
      <c r="G7" s="8"/>
      <c r="H7" s="8"/>
      <c r="I7" s="8"/>
      <c r="J7" s="8"/>
      <c r="K7" s="8"/>
      <c r="L7" s="8"/>
      <c r="M7" s="8"/>
      <c r="N7" s="8"/>
      <c r="O7" s="8"/>
      <c r="P7" s="8"/>
      <c r="Q7" s="8"/>
      <c r="R7" s="8"/>
      <c r="S7" s="8"/>
    </row>
    <row r="8" spans="1:19" ht="15.75" customHeight="1" x14ac:dyDescent="0.2">
      <c r="A8" s="7" t="s">
        <v>5</v>
      </c>
      <c r="B8" s="7"/>
      <c r="C8" s="8">
        <v>21</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t="s">
        <v>13</v>
      </c>
      <c r="D12" s="8"/>
      <c r="E12" s="8"/>
      <c r="F12" s="8"/>
      <c r="G12" s="8"/>
      <c r="H12" s="8"/>
      <c r="I12" s="8"/>
      <c r="J12" s="8"/>
      <c r="K12" s="8"/>
      <c r="L12" s="8"/>
      <c r="M12" s="8"/>
      <c r="N12" s="8"/>
      <c r="O12" s="8"/>
      <c r="P12" s="8"/>
      <c r="Q12" s="8"/>
      <c r="R12" s="8"/>
      <c r="S12" s="8"/>
    </row>
    <row r="13" spans="1:19" ht="15.75" customHeight="1" x14ac:dyDescent="0.2">
      <c r="A13" s="7" t="s">
        <v>14</v>
      </c>
      <c r="B13" s="7"/>
      <c r="C13" s="8" t="s">
        <v>15</v>
      </c>
      <c r="D13" s="8"/>
      <c r="E13" s="8"/>
      <c r="F13" s="8"/>
      <c r="G13" s="8"/>
      <c r="H13" s="8"/>
      <c r="I13" s="8"/>
      <c r="J13" s="8"/>
      <c r="K13" s="8"/>
      <c r="L13" s="8"/>
      <c r="M13" s="8"/>
      <c r="N13" s="8"/>
      <c r="O13" s="8"/>
      <c r="P13" s="8"/>
      <c r="Q13" s="8"/>
      <c r="R13" s="8"/>
      <c r="S13" s="8"/>
    </row>
    <row r="14" spans="1:19" ht="117.75" customHeight="1" x14ac:dyDescent="0.2">
      <c r="A14" s="7" t="s">
        <v>16</v>
      </c>
      <c r="B14" s="7"/>
      <c r="C14" s="8" t="s">
        <v>17</v>
      </c>
      <c r="D14" s="8"/>
      <c r="E14" s="8"/>
      <c r="F14" s="8"/>
      <c r="G14" s="8"/>
      <c r="H14" s="8"/>
      <c r="I14" s="8"/>
      <c r="J14" s="8"/>
      <c r="K14" s="8"/>
      <c r="L14" s="8"/>
      <c r="M14" s="8"/>
      <c r="N14" s="8"/>
      <c r="O14" s="8"/>
      <c r="P14" s="8"/>
      <c r="Q14" s="8"/>
      <c r="R14" s="8"/>
      <c r="S14" s="8"/>
    </row>
    <row r="15" spans="1:19" ht="15.75" customHeight="1" x14ac:dyDescent="0.2">
      <c r="A15" s="7" t="s">
        <v>18</v>
      </c>
      <c r="B15" s="7"/>
      <c r="C15" s="8" t="s">
        <v>19</v>
      </c>
      <c r="D15" s="8"/>
      <c r="E15" s="8"/>
      <c r="F15" s="8"/>
      <c r="G15" s="8"/>
      <c r="H15" s="8"/>
      <c r="I15" s="8"/>
      <c r="J15" s="8"/>
      <c r="K15" s="8"/>
      <c r="L15" s="8"/>
      <c r="M15" s="8"/>
      <c r="N15" s="8"/>
      <c r="O15" s="8"/>
      <c r="P15" s="8"/>
      <c r="Q15" s="8"/>
      <c r="R15" s="8"/>
      <c r="S15" s="8"/>
    </row>
    <row r="16" spans="1:19" ht="15.75" customHeight="1" x14ac:dyDescent="0.2">
      <c r="A16" s="7" t="s">
        <v>20</v>
      </c>
      <c r="B16" s="7"/>
      <c r="C16" s="8" t="s">
        <v>21</v>
      </c>
      <c r="D16" s="8"/>
      <c r="E16" s="8"/>
      <c r="F16" s="8"/>
      <c r="G16" s="8"/>
      <c r="H16" s="8"/>
      <c r="I16" s="8"/>
      <c r="J16" s="8"/>
      <c r="K16" s="8"/>
      <c r="L16" s="8"/>
      <c r="M16" s="8"/>
      <c r="N16" s="8"/>
      <c r="O16" s="8"/>
      <c r="P16" s="8"/>
      <c r="Q16" s="8"/>
      <c r="R16" s="8"/>
      <c r="S16" s="8"/>
    </row>
    <row r="18" spans="1:19" ht="25.5" customHeight="1" x14ac:dyDescent="0.2">
      <c r="A18" s="9" t="s">
        <v>22</v>
      </c>
      <c r="B18" s="9"/>
      <c r="C18" s="9"/>
      <c r="D18" s="9"/>
      <c r="E18" s="9"/>
      <c r="F18" s="9"/>
      <c r="G18" s="12"/>
      <c r="H18" s="10" t="s">
        <v>23</v>
      </c>
      <c r="I18" s="10"/>
      <c r="J18" s="10"/>
      <c r="K18" s="10"/>
    </row>
    <row r="19" spans="1:19" ht="30.75" customHeight="1" x14ac:dyDescent="0.2">
      <c r="A19" s="11" t="s">
        <v>24</v>
      </c>
      <c r="B19" s="11" t="s">
        <v>25</v>
      </c>
      <c r="C19" s="11" t="s">
        <v>26</v>
      </c>
      <c r="D19" s="11" t="s">
        <v>27</v>
      </c>
      <c r="E19" s="11" t="s">
        <v>28</v>
      </c>
      <c r="F19" s="11" t="s">
        <v>29</v>
      </c>
      <c r="G19" s="13"/>
      <c r="H19" s="14" t="s">
        <v>30</v>
      </c>
      <c r="I19" s="14" t="s">
        <v>31</v>
      </c>
      <c r="J19" s="15" t="s">
        <v>32</v>
      </c>
      <c r="K19" s="16"/>
      <c r="L19" s="14" t="s">
        <v>33</v>
      </c>
      <c r="M19" s="17" t="s">
        <v>34</v>
      </c>
      <c r="N19" s="17" t="s">
        <v>35</v>
      </c>
      <c r="O19" s="17" t="s">
        <v>36</v>
      </c>
      <c r="P19" s="17" t="s">
        <v>37</v>
      </c>
      <c r="Q19" s="17" t="s">
        <v>38</v>
      </c>
      <c r="R19" s="17" t="s">
        <v>39</v>
      </c>
      <c r="S19" s="17" t="s">
        <v>40</v>
      </c>
    </row>
    <row r="20" spans="1:19" ht="25.5" customHeight="1" x14ac:dyDescent="0.2">
      <c r="A20" s="20">
        <v>96</v>
      </c>
      <c r="B20" s="19" t="s">
        <v>7</v>
      </c>
      <c r="C20" s="19">
        <v>222</v>
      </c>
      <c r="D20" s="19">
        <v>21</v>
      </c>
      <c r="E20" s="18" t="str">
        <f>_xlfn.XLOOKUP(A20,'[1]Planta Est'!$A:$A,'[1]Planta Est'!$V:$V,"",0)</f>
        <v>Perfil Único</v>
      </c>
      <c r="F20" s="18" t="s">
        <v>11</v>
      </c>
      <c r="G20" s="12"/>
      <c r="H20" s="19">
        <v>1</v>
      </c>
      <c r="I20" s="20">
        <v>52113375</v>
      </c>
      <c r="J20" s="19">
        <v>219</v>
      </c>
      <c r="K20" s="19">
        <v>18</v>
      </c>
      <c r="L20" s="18" t="str">
        <f>_xlfn.XLOOKUP(I20,'[1]Planta Est'!$K:$K,'[1]Planta Est'!$L:$L,"",0)</f>
        <v>CORTES CASTELLANOS LUZ ELENA</v>
      </c>
      <c r="M20" s="19"/>
      <c r="N20" s="19"/>
      <c r="O20" s="20"/>
      <c r="P20" s="18" t="str">
        <f t="shared" ref="P20:P38" si="0">IF(O20="","",_xlfn.XLOOKUP(O20,$A$20:$A$21,$F$20:$F$21,""))</f>
        <v/>
      </c>
      <c r="Q20" s="18"/>
      <c r="R20" s="22"/>
      <c r="S20" s="18" t="str">
        <f>_xlfn.XLOOKUP(I20,'[1]Planta Est'!$K:$K,'[1]Planta Est'!$M:$M,0,0)</f>
        <v>Encargo</v>
      </c>
    </row>
    <row r="21" spans="1:19" ht="25.5" customHeight="1" x14ac:dyDescent="0.2">
      <c r="A21" s="20">
        <v>616</v>
      </c>
      <c r="B21" s="19" t="s">
        <v>7</v>
      </c>
      <c r="C21" s="19">
        <v>222</v>
      </c>
      <c r="D21" s="19">
        <v>21</v>
      </c>
      <c r="E21" s="18" t="str">
        <f>_xlfn.XLOOKUP(A21,'[1]Planta Est'!$A:$A,'[1]Planta Est'!$V:$V,"",0)</f>
        <v>Perfil Único</v>
      </c>
      <c r="F21" s="18" t="s">
        <v>11</v>
      </c>
      <c r="G21" s="12"/>
      <c r="H21" s="19">
        <v>2</v>
      </c>
      <c r="I21" s="20">
        <v>93285239</v>
      </c>
      <c r="J21" s="19">
        <v>219</v>
      </c>
      <c r="K21" s="19">
        <v>18</v>
      </c>
      <c r="L21" s="18" t="str">
        <f>_xlfn.XLOOKUP(I21,'[1]Planta Est'!$K:$K,'[1]Planta Est'!$L:$L,"",0)</f>
        <v>BETANCOURTH CARDOZO HECTOR</v>
      </c>
      <c r="M21" s="19"/>
      <c r="N21" s="19"/>
      <c r="O21" s="20"/>
      <c r="P21" s="18" t="str">
        <f t="shared" si="0"/>
        <v/>
      </c>
      <c r="Q21" s="18"/>
      <c r="R21" s="22"/>
      <c r="S21" s="18" t="str">
        <f>_xlfn.XLOOKUP(I21,'[1]Planta Est'!$K:$K,'[1]Planta Est'!$M:$M,0,0)</f>
        <v>Encargo</v>
      </c>
    </row>
    <row r="22" spans="1:19" ht="25.5" customHeight="1" x14ac:dyDescent="0.2">
      <c r="A22" s="21"/>
      <c r="G22" s="12"/>
      <c r="H22" s="19">
        <v>3</v>
      </c>
      <c r="I22" s="20">
        <v>79788423</v>
      </c>
      <c r="J22" s="19">
        <v>219</v>
      </c>
      <c r="K22" s="19">
        <v>18</v>
      </c>
      <c r="L22" s="18" t="str">
        <f>_xlfn.XLOOKUP(I22,'[1]Planta Est'!$K:$K,'[1]Planta Est'!$L:$L,"",0)</f>
        <v>ROMERO MORENO WILSON JAVIER</v>
      </c>
      <c r="M22" s="19"/>
      <c r="N22" s="19"/>
      <c r="O22" s="20"/>
      <c r="P22" s="18" t="str">
        <f t="shared" si="0"/>
        <v/>
      </c>
      <c r="Q22" s="18"/>
      <c r="R22" s="22"/>
      <c r="S22" s="18">
        <f>_xlfn.XLOOKUP(I22,'[1]Planta Est'!$K:$K,'[1]Planta Est'!$M:$M,0,0)</f>
        <v>0</v>
      </c>
    </row>
    <row r="23" spans="1:19" ht="25.5" customHeight="1" x14ac:dyDescent="0.2">
      <c r="A23" s="21"/>
      <c r="G23" s="12"/>
      <c r="H23" s="19">
        <v>4</v>
      </c>
      <c r="I23" s="20">
        <v>30274656</v>
      </c>
      <c r="J23" s="19">
        <v>219</v>
      </c>
      <c r="K23" s="19">
        <v>18</v>
      </c>
      <c r="L23" s="18" t="str">
        <f>_xlfn.XLOOKUP(I23,'[1]Planta Est'!$K:$K,'[1]Planta Est'!$L:$L,"",0)</f>
        <v>GARCIA SOLANO ALBA LUZ</v>
      </c>
      <c r="M23" s="19"/>
      <c r="N23" s="19"/>
      <c r="O23" s="20"/>
      <c r="P23" s="18" t="str">
        <f t="shared" si="0"/>
        <v/>
      </c>
      <c r="Q23" s="18"/>
      <c r="R23" s="22"/>
      <c r="S23" s="18">
        <f>_xlfn.XLOOKUP(I23,'[1]Planta Est'!$K:$K,'[1]Planta Est'!$M:$M,0,0)</f>
        <v>0</v>
      </c>
    </row>
    <row r="24" spans="1:19" ht="25.5" customHeight="1" x14ac:dyDescent="0.2">
      <c r="A24" s="21"/>
      <c r="G24" s="12"/>
      <c r="H24" s="19">
        <v>5</v>
      </c>
      <c r="I24" s="20">
        <v>23508587</v>
      </c>
      <c r="J24" s="19">
        <v>219</v>
      </c>
      <c r="K24" s="19">
        <v>18</v>
      </c>
      <c r="L24" s="18" t="str">
        <f>_xlfn.XLOOKUP(I24,'[1]Planta Est'!$K:$K,'[1]Planta Est'!$L:$L,"",0)</f>
        <v>DUARTE PACHECO HARLEM ISABEL</v>
      </c>
      <c r="M24" s="19"/>
      <c r="N24" s="19"/>
      <c r="O24" s="20"/>
      <c r="P24" s="18" t="str">
        <f t="shared" si="0"/>
        <v/>
      </c>
      <c r="Q24" s="18"/>
      <c r="R24" s="22"/>
      <c r="S24" s="18" t="str">
        <f>_xlfn.XLOOKUP(I24,'[1]Planta Est'!$K:$K,'[1]Planta Est'!$M:$M,0,0)</f>
        <v>Encargo</v>
      </c>
    </row>
    <row r="25" spans="1:19" ht="25.5" customHeight="1" x14ac:dyDescent="0.2">
      <c r="A25" s="21"/>
      <c r="G25" s="12"/>
      <c r="H25" s="19">
        <v>6</v>
      </c>
      <c r="I25" s="20">
        <v>80212786</v>
      </c>
      <c r="J25" s="19">
        <v>219</v>
      </c>
      <c r="K25" s="19">
        <v>18</v>
      </c>
      <c r="L25" s="18" t="str">
        <f>_xlfn.XLOOKUP(I25,'[1]Planta Est'!$K:$K,'[1]Planta Est'!$L:$L,"",0)</f>
        <v>ARDILA PAZMIÑO NICOLAS</v>
      </c>
      <c r="M25" s="19"/>
      <c r="N25" s="19"/>
      <c r="O25" s="20"/>
      <c r="P25" s="18" t="str">
        <f t="shared" si="0"/>
        <v/>
      </c>
      <c r="Q25" s="18"/>
      <c r="R25" s="22"/>
      <c r="S25" s="18">
        <f>_xlfn.XLOOKUP(I25,'[1]Planta Est'!$K:$K,'[1]Planta Est'!$M:$M,0,0)</f>
        <v>0</v>
      </c>
    </row>
    <row r="26" spans="1:19" ht="25.5" customHeight="1" x14ac:dyDescent="0.2">
      <c r="A26" s="21"/>
      <c r="G26" s="12"/>
      <c r="H26" s="19">
        <v>7</v>
      </c>
      <c r="I26" s="20">
        <v>45514923</v>
      </c>
      <c r="J26" s="19">
        <v>219</v>
      </c>
      <c r="K26" s="19">
        <v>18</v>
      </c>
      <c r="L26" s="18" t="str">
        <f>_xlfn.XLOOKUP(I26,'[1]Planta Est'!$K:$K,'[1]Planta Est'!$L:$L,"",0)</f>
        <v>HERRERA HERNANDEZ MERLYS DEL CARMEN</v>
      </c>
      <c r="M26" s="19"/>
      <c r="N26" s="19"/>
      <c r="O26" s="20"/>
      <c r="P26" s="18" t="str">
        <f t="shared" si="0"/>
        <v/>
      </c>
      <c r="Q26" s="18"/>
      <c r="R26" s="22"/>
      <c r="S26" s="18" t="str">
        <f>_xlfn.XLOOKUP(I26,'[1]Planta Est'!$K:$K,'[1]Planta Est'!$M:$M,0,0)</f>
        <v>Encargo</v>
      </c>
    </row>
    <row r="27" spans="1:19" ht="25.5" customHeight="1" x14ac:dyDescent="0.2">
      <c r="A27" s="21"/>
      <c r="G27" s="12"/>
      <c r="H27" s="19">
        <v>8</v>
      </c>
      <c r="I27" s="20">
        <v>52476074</v>
      </c>
      <c r="J27" s="19">
        <v>219</v>
      </c>
      <c r="K27" s="19">
        <v>18</v>
      </c>
      <c r="L27" s="18" t="str">
        <f>_xlfn.XLOOKUP(I27,'[1]Planta Est'!$K:$K,'[1]Planta Est'!$L:$L,"",0)</f>
        <v>DUARTE DIAZ MARIA VICTORIA</v>
      </c>
      <c r="M27" s="19"/>
      <c r="N27" s="19"/>
      <c r="O27" s="20"/>
      <c r="P27" s="18" t="str">
        <f t="shared" si="0"/>
        <v/>
      </c>
      <c r="Q27" s="18"/>
      <c r="R27" s="22"/>
      <c r="S27" s="18">
        <f>_xlfn.XLOOKUP(I27,'[1]Planta Est'!$K:$K,'[1]Planta Est'!$M:$M,0,0)</f>
        <v>0</v>
      </c>
    </row>
    <row r="28" spans="1:19" ht="25.5" customHeight="1" x14ac:dyDescent="0.2">
      <c r="A28" s="21"/>
      <c r="G28" s="12"/>
      <c r="H28" s="19">
        <v>9</v>
      </c>
      <c r="I28" s="20">
        <v>1010202808</v>
      </c>
      <c r="J28" s="19">
        <v>219</v>
      </c>
      <c r="K28" s="19">
        <v>18</v>
      </c>
      <c r="L28" s="18" t="str">
        <f>_xlfn.XLOOKUP(I28,'[1]Planta Est'!$K:$K,'[1]Planta Est'!$L:$L,"",0)</f>
        <v>UNIGARRO VILLOTA ANDRES ALBERTO</v>
      </c>
      <c r="M28" s="19"/>
      <c r="N28" s="19"/>
      <c r="O28" s="20"/>
      <c r="P28" s="18" t="str">
        <f t="shared" si="0"/>
        <v/>
      </c>
      <c r="Q28" s="18"/>
      <c r="R28" s="22"/>
      <c r="S28" s="18">
        <f>_xlfn.XLOOKUP(I28,'[1]Planta Est'!$K:$K,'[1]Planta Est'!$M:$M,0,0)</f>
        <v>0</v>
      </c>
    </row>
    <row r="29" spans="1:19" ht="25.5" customHeight="1" x14ac:dyDescent="0.2">
      <c r="A29" s="21"/>
      <c r="G29" s="12"/>
      <c r="H29" s="19">
        <v>10</v>
      </c>
      <c r="I29" s="20">
        <v>80542436</v>
      </c>
      <c r="J29" s="19">
        <v>219</v>
      </c>
      <c r="K29" s="19">
        <v>12</v>
      </c>
      <c r="L29" s="18" t="str">
        <f>_xlfn.XLOOKUP(I29,'[1]Planta Est'!$K:$K,'[1]Planta Est'!$L:$L,"",0)</f>
        <v>PINZON ROA JUAN MANUEL</v>
      </c>
      <c r="M29" s="19"/>
      <c r="N29" s="19"/>
      <c r="O29" s="20"/>
      <c r="P29" s="18" t="str">
        <f t="shared" si="0"/>
        <v/>
      </c>
      <c r="Q29" s="18"/>
      <c r="R29" s="22"/>
      <c r="S29" s="18">
        <f>_xlfn.XLOOKUP(I29,'[1]Planta Est'!$K:$K,'[1]Planta Est'!$M:$M,0,0)</f>
        <v>0</v>
      </c>
    </row>
    <row r="30" spans="1:19" ht="25.5" customHeight="1" x14ac:dyDescent="0.2">
      <c r="A30" s="21"/>
      <c r="G30" s="12"/>
      <c r="H30" s="19">
        <v>11</v>
      </c>
      <c r="I30" s="20">
        <v>1032449653</v>
      </c>
      <c r="J30" s="19">
        <v>219</v>
      </c>
      <c r="K30" s="19">
        <v>12</v>
      </c>
      <c r="L30" s="18" t="str">
        <f>_xlfn.XLOOKUP(I30,'[1]Planta Est'!$K:$K,'[1]Planta Est'!$L:$L,"",0)</f>
        <v>ACOSTA CASTELLANOS DIANA PATRICIA</v>
      </c>
      <c r="M30" s="19"/>
      <c r="N30" s="19"/>
      <c r="O30" s="20"/>
      <c r="P30" s="18" t="str">
        <f t="shared" si="0"/>
        <v/>
      </c>
      <c r="Q30" s="18"/>
      <c r="R30" s="22"/>
      <c r="S30" s="18">
        <f>_xlfn.XLOOKUP(I30,'[1]Planta Est'!$K:$K,'[1]Planta Est'!$M:$M,0,0)</f>
        <v>0</v>
      </c>
    </row>
    <row r="31" spans="1:19" ht="25.5" customHeight="1" x14ac:dyDescent="0.2">
      <c r="A31" s="21"/>
      <c r="G31" s="12"/>
      <c r="H31" s="19">
        <v>12</v>
      </c>
      <c r="I31" s="20">
        <v>43220532</v>
      </c>
      <c r="J31" s="19">
        <v>219</v>
      </c>
      <c r="K31" s="19">
        <v>12</v>
      </c>
      <c r="L31" s="18" t="str">
        <f>_xlfn.XLOOKUP(I31,'[1]Planta Est'!$K:$K,'[1]Planta Est'!$L:$L,"",0)</f>
        <v>TORRES VIEIRA LINA MARIA</v>
      </c>
      <c r="M31" s="19"/>
      <c r="N31" s="19"/>
      <c r="O31" s="20"/>
      <c r="P31" s="18" t="str">
        <f t="shared" si="0"/>
        <v/>
      </c>
      <c r="Q31" s="18"/>
      <c r="R31" s="22"/>
      <c r="S31" s="18" t="str">
        <f>_xlfn.XLOOKUP(I31,'[1]Planta Est'!$K:$K,'[1]Planta Est'!$M:$M,0,0)</f>
        <v>Encargo</v>
      </c>
    </row>
    <row r="32" spans="1:19" ht="25.5" customHeight="1" x14ac:dyDescent="0.2">
      <c r="A32" s="21"/>
      <c r="G32" s="12"/>
      <c r="H32" s="19">
        <v>13</v>
      </c>
      <c r="I32" s="20">
        <v>79324246</v>
      </c>
      <c r="J32" s="19">
        <v>219</v>
      </c>
      <c r="K32" s="19">
        <v>12</v>
      </c>
      <c r="L32" s="18" t="str">
        <f>_xlfn.XLOOKUP(I32,'[1]Planta Est'!$K:$K,'[1]Planta Est'!$L:$L,"",0)</f>
        <v>SANCHEZ HEREDIA CARLOS ALBERTO</v>
      </c>
      <c r="M32" s="19"/>
      <c r="N32" s="19"/>
      <c r="O32" s="20"/>
      <c r="P32" s="18" t="str">
        <f t="shared" si="0"/>
        <v/>
      </c>
      <c r="Q32" s="18"/>
      <c r="R32" s="22"/>
      <c r="S32" s="18">
        <f>_xlfn.XLOOKUP(I32,'[1]Planta Est'!$K:$K,'[1]Planta Est'!$M:$M,0,0)</f>
        <v>0</v>
      </c>
    </row>
    <row r="33" spans="1:19" ht="25.5" customHeight="1" x14ac:dyDescent="0.2">
      <c r="A33" s="21"/>
      <c r="G33" s="12"/>
      <c r="H33" s="19">
        <v>14</v>
      </c>
      <c r="I33" s="20">
        <v>1090464764</v>
      </c>
      <c r="J33" s="19">
        <v>219</v>
      </c>
      <c r="K33" s="19">
        <v>12</v>
      </c>
      <c r="L33" s="18" t="str">
        <f>_xlfn.XLOOKUP(I33,'[1]Planta Est'!$K:$K,'[1]Planta Est'!$L:$L,"",0)</f>
        <v>TARAZONA ROPERO MELBA ANDREA</v>
      </c>
      <c r="M33" s="19"/>
      <c r="N33" s="19"/>
      <c r="O33" s="20"/>
      <c r="P33" s="18" t="str">
        <f t="shared" si="0"/>
        <v/>
      </c>
      <c r="Q33" s="18"/>
      <c r="R33" s="22"/>
      <c r="S33" s="18">
        <f>_xlfn.XLOOKUP(I33,'[1]Planta Est'!$K:$K,'[1]Planta Est'!$M:$M,0,0)</f>
        <v>0</v>
      </c>
    </row>
    <row r="34" spans="1:19" ht="25.5" customHeight="1" x14ac:dyDescent="0.2">
      <c r="A34" s="21"/>
      <c r="G34" s="12"/>
      <c r="H34" s="19">
        <v>15</v>
      </c>
      <c r="I34" s="20">
        <v>1026570626</v>
      </c>
      <c r="J34" s="19">
        <v>219</v>
      </c>
      <c r="K34" s="19">
        <v>9</v>
      </c>
      <c r="L34" s="18" t="str">
        <f>_xlfn.XLOOKUP(I34,'[1]Planta Est'!$K:$K,'[1]Planta Est'!$L:$L,"",0)</f>
        <v>DAVILA BARRERA OSCAR FELIPE</v>
      </c>
      <c r="M34" s="19"/>
      <c r="N34" s="19"/>
      <c r="O34" s="20"/>
      <c r="P34" s="18" t="str">
        <f t="shared" si="0"/>
        <v/>
      </c>
      <c r="Q34" s="18"/>
      <c r="R34" s="22"/>
      <c r="S34" s="18">
        <f>_xlfn.XLOOKUP(I34,'[1]Planta Est'!$K:$K,'[1]Planta Est'!$M:$M,0,0)</f>
        <v>0</v>
      </c>
    </row>
    <row r="35" spans="1:19" ht="25.5" customHeight="1" x14ac:dyDescent="0.2">
      <c r="A35" s="21"/>
      <c r="G35" s="12"/>
      <c r="H35" s="19">
        <v>16</v>
      </c>
      <c r="I35" s="20">
        <v>80851935</v>
      </c>
      <c r="J35" s="19">
        <v>219</v>
      </c>
      <c r="K35" s="19">
        <v>7</v>
      </c>
      <c r="L35" s="18" t="str">
        <f>_xlfn.XLOOKUP(I35,'[1]Planta Est'!$K:$K,'[1]Planta Est'!$L:$L,"",0)</f>
        <v>PEÑA OSPINO ALBERTO MIGUEL</v>
      </c>
      <c r="M35" s="19"/>
      <c r="N35" s="19"/>
      <c r="O35" s="20"/>
      <c r="P35" s="18" t="str">
        <f t="shared" si="0"/>
        <v/>
      </c>
      <c r="Q35" s="18"/>
      <c r="R35" s="22"/>
      <c r="S35" s="18">
        <f>_xlfn.XLOOKUP(I35,'[1]Planta Est'!$K:$K,'[1]Planta Est'!$M:$M,0,0)</f>
        <v>0</v>
      </c>
    </row>
    <row r="36" spans="1:19" ht="25.5" customHeight="1" x14ac:dyDescent="0.2">
      <c r="A36" s="21"/>
      <c r="G36" s="12"/>
      <c r="H36" s="19">
        <v>17</v>
      </c>
      <c r="I36" s="20">
        <v>79594575</v>
      </c>
      <c r="J36" s="19">
        <v>407</v>
      </c>
      <c r="K36" s="19">
        <v>27</v>
      </c>
      <c r="L36" s="18" t="str">
        <f>_xlfn.XLOOKUP(I36,'[1]Planta Est'!$K:$K,'[1]Planta Est'!$L:$L,"",0)</f>
        <v>GALEANO MENDOZA GIOVANNI HERNANDO</v>
      </c>
      <c r="M36" s="19"/>
      <c r="N36" s="19"/>
      <c r="O36" s="20"/>
      <c r="P36" s="18" t="str">
        <f t="shared" si="0"/>
        <v/>
      </c>
      <c r="Q36" s="18"/>
      <c r="R36" s="22"/>
      <c r="S36" s="18" t="str">
        <f>_xlfn.XLOOKUP(I36,'[1]Planta Est'!$K:$K,'[1]Planta Est'!$M:$M,0,0)</f>
        <v>Encargo</v>
      </c>
    </row>
    <row r="37" spans="1:19" ht="25.5" customHeight="1" x14ac:dyDescent="0.2">
      <c r="A37" s="21"/>
      <c r="G37" s="12"/>
      <c r="H37" s="19">
        <v>18</v>
      </c>
      <c r="I37" s="20">
        <v>2996879</v>
      </c>
      <c r="J37" s="19">
        <v>407</v>
      </c>
      <c r="K37" s="19">
        <v>27</v>
      </c>
      <c r="L37" s="18" t="str">
        <f>_xlfn.XLOOKUP(I37,'[1]Planta Est'!$K:$K,'[1]Planta Est'!$L:$L,"",0)</f>
        <v>MORENO GALARZA PEDRO WILLIAM</v>
      </c>
      <c r="M37" s="19"/>
      <c r="N37" s="19"/>
      <c r="O37" s="20"/>
      <c r="P37" s="18" t="str">
        <f t="shared" si="0"/>
        <v/>
      </c>
      <c r="Q37" s="18"/>
      <c r="R37" s="22"/>
      <c r="S37" s="18">
        <f>_xlfn.XLOOKUP(I37,'[1]Planta Est'!$K:$K,'[1]Planta Est'!$M:$M,0,0)</f>
        <v>0</v>
      </c>
    </row>
    <row r="38" spans="1:19" ht="25.5" customHeight="1" x14ac:dyDescent="0.2">
      <c r="A38" s="21"/>
      <c r="G38" s="12"/>
      <c r="H38" s="19">
        <v>19</v>
      </c>
      <c r="I38" s="20">
        <v>79348325</v>
      </c>
      <c r="J38" s="19">
        <v>407</v>
      </c>
      <c r="K38" s="19">
        <v>20</v>
      </c>
      <c r="L38" s="18" t="str">
        <f>_xlfn.XLOOKUP(I38,'[1]Planta Est'!$K:$K,'[1]Planta Est'!$L:$L,"",0)</f>
        <v>NIETO DUARTE HUGO HERNEY</v>
      </c>
      <c r="M38" s="19"/>
      <c r="N38" s="19"/>
      <c r="O38" s="20"/>
      <c r="P38" s="18" t="str">
        <f t="shared" si="0"/>
        <v/>
      </c>
      <c r="Q38" s="18"/>
      <c r="R38" s="22"/>
      <c r="S38" s="18" t="str">
        <f>_xlfn.XLOOKUP(I38,'[1]Planta Est'!$K:$K,'[1]Planta Est'!$M:$M,0,0)</f>
        <v>Encargo</v>
      </c>
    </row>
    <row r="42" spans="1:19" ht="39.950000000000003" customHeight="1" x14ac:dyDescent="0.2">
      <c r="A42" s="3" t="s">
        <v>41</v>
      </c>
      <c r="B42" s="3"/>
      <c r="C42" s="3"/>
      <c r="D42" s="3"/>
      <c r="E42" s="3"/>
      <c r="F42" s="3"/>
    </row>
  </sheetData>
  <mergeCells count="27">
    <mergeCell ref="J19:K19"/>
    <mergeCell ref="A42:F42"/>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A21 O20:O38">
    <cfRule type="duplicateValues" dxfId="1" priority="1"/>
  </conditionalFormatting>
  <conditionalFormatting sqref="M20:O38">
    <cfRule type="expression" dxfId="0" priority="2" stopIfTrue="1">
      <formula>$L20&lt;&gt;""</formula>
    </cfRule>
  </conditionalFormatting>
  <dataValidations count="1">
    <dataValidation type="list" allowBlank="1" showInputMessage="1" showErrorMessage="1" sqref="M20:N38" xr:uid="{82CF1826-92F6-4451-A88B-B30280B3F9EF}">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2026-09-22T22:35:25Z</dcterms:created>
  <dcterms:modified xsi:type="dcterms:W3CDTF">2026-09-22T22:35:28Z</dcterms:modified>
</cp:coreProperties>
</file>