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1052D6FF-A3A7-4192-A7A1-02B9A67316CE}" xr6:coauthVersionLast="47" xr6:coauthVersionMax="47" xr10:uidLastSave="{00000000-0000-0000-0000-000000000000}"/>
  <bookViews>
    <workbookView xWindow="-120" yWindow="-120" windowWidth="38640" windowHeight="21120" xr2:uid="{E06E828B-6E67-4004-8B77-BABD8085E8CC}"/>
  </bookViews>
  <sheets>
    <sheet name="Grupo 33"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E21" i="1"/>
  <c r="S20" i="1"/>
  <c r="S21" i="1"/>
  <c r="S22" i="1"/>
  <c r="S23" i="1"/>
  <c r="S24" i="1"/>
  <c r="S25" i="1"/>
  <c r="S26" i="1"/>
  <c r="S27" i="1"/>
  <c r="S28" i="1"/>
  <c r="S29" i="1"/>
  <c r="S30" i="1"/>
  <c r="S31" i="1"/>
  <c r="S32" i="1"/>
  <c r="S33" i="1"/>
  <c r="L20" i="1"/>
  <c r="L21" i="1"/>
  <c r="L22" i="1"/>
  <c r="L23" i="1"/>
  <c r="L24" i="1"/>
  <c r="L25" i="1"/>
  <c r="L26" i="1"/>
  <c r="L27" i="1"/>
  <c r="L28" i="1"/>
  <c r="L29" i="1"/>
  <c r="L30" i="1"/>
  <c r="L31" i="1"/>
  <c r="L32" i="1"/>
  <c r="L33" i="1"/>
  <c r="P20" i="1"/>
  <c r="P21" i="1"/>
  <c r="P22" i="1"/>
  <c r="P23" i="1"/>
  <c r="P24" i="1"/>
  <c r="P25" i="1"/>
  <c r="P26" i="1"/>
  <c r="P27" i="1"/>
  <c r="P28" i="1"/>
  <c r="P29" i="1"/>
  <c r="P30" i="1"/>
  <c r="P31" i="1"/>
  <c r="P32" i="1"/>
  <c r="P33" i="1"/>
</calcChain>
</file>

<file path=xl/sharedStrings.xml><?xml version="1.0" encoding="utf-8"?>
<sst xmlns="http://schemas.openxmlformats.org/spreadsheetml/2006/main" count="46" uniqueCount="44">
  <si>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</si>
  <si>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</si>
  <si>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</si>
  <si>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33 )</t>
  </si>
  <si>
    <t>Código Encargo</t>
  </si>
  <si>
    <t>Grado Encargo</t>
  </si>
  <si>
    <t>Nivel Jerárquico Encargo</t>
  </si>
  <si>
    <t>Profesional</t>
  </si>
  <si>
    <t>Denominación Encargo</t>
  </si>
  <si>
    <t>Profesional Universitario</t>
  </si>
  <si>
    <t>Ubicación Encargo</t>
  </si>
  <si>
    <t>DIRECCION LOCAL DE EDUCACION 07 - BOSA; DIRECCION LOCAL DE EDUCACION 11 - SUBA</t>
  </si>
  <si>
    <t>Ocurrencias</t>
  </si>
  <si>
    <t>1250, 2110</t>
  </si>
  <si>
    <t>Propósito</t>
  </si>
  <si>
    <t>Orientar al Director Local de Educación en los asuntos de índole legal relacionados con la administración y gestión educativa.</t>
  </si>
  <si>
    <t>Funciones</t>
  </si>
  <si>
    <t>1.	Brindar apoyo en aspectos jurídicos a la Dirección Local de Educación tanto al Director, como al equipo local de trabajo y, en general el personal que lo requiera, de acuerdo con las orientaciones del superior inmediato.
2.	Atender los recursos de reposición y tutelas que sean recibidos en la Dirección Local de Educación, de acuerdo con la normatividad vigente.
3.	Responder los derechos de petición que le correspondan por reparto y asesorar sobre los mismos a los demás funcionarios de la Dirección Local de Educación.
4.	Elaborar actos administrativos relacionados con cualquier situación legal de los establecimientos educativos.
5.	Las demás que le sean asignadas por el superior inmediato de acuerdo con el nivel jerárquico y el propósito del empleo</t>
  </si>
  <si>
    <t>Educación Requerida</t>
  </si>
  <si>
    <t>Título profesional en Disciplina académica del NBC en:   Derecho y Afines.  Tarjeta o matrícula profesional en los casos reglamentados por la Ley.</t>
  </si>
  <si>
    <t>Experiencia Requerida</t>
  </si>
  <si>
    <t>Diez y ocho (18) meses de experiencia profesional relacionada.</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</si>
  <si>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</si>
  <si>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</si>
  <si>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</si>
  <si>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</si>
  <si>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</si>
  <si>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</si>
  <si>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</si>
  <si>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</si>
  <si>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</si>
  <si>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</si>
  <si>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</si>
  <si>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</si>
  <si>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</si>
  <si>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</si>
  <si>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</si>
  <si>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</si>
  <si>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</si>
  <si>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</si>
  <si>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</si>
  <si>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DIRECCION LOCAL DE EDUCACION 07 - BOSA</t>
  </si>
  <si>
    <t>DIRECCION LOCAL DE EDUCACION 11 - SUBA</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</si>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</sst>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9A6802AB-ACDB-4967-9FC6-7D3DDF3274EB}"/>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C995A-52D6-4B02-876C-39F7AC005D07}">
  <dimension ref="A1:S37"/>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7</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t="s">
        <v>13</v>
      </c>
      <c r="D12" s="8"/>
      <c r="E12" s="8"/>
      <c r="F12" s="8"/>
      <c r="G12" s="8"/>
      <c r="H12" s="8"/>
      <c r="I12" s="8"/>
      <c r="J12" s="8"/>
      <c r="K12" s="8"/>
      <c r="L12" s="8"/>
      <c r="M12" s="8"/>
      <c r="N12" s="8"/>
      <c r="O12" s="8"/>
      <c r="P12" s="8"/>
      <c r="Q12" s="8"/>
      <c r="R12" s="8"/>
      <c r="S12" s="8"/>
    </row>
    <row r="13" spans="1:19" ht="15.75" customHeight="1" x14ac:dyDescent="0.2">
      <c r="A13" s="7" t="s">
        <v>14</v>
      </c>
      <c r="B13" s="7"/>
      <c r="C13" s="8" t="s">
        <v>15</v>
      </c>
      <c r="D13" s="8"/>
      <c r="E13" s="8"/>
      <c r="F13" s="8"/>
      <c r="G13" s="8"/>
      <c r="H13" s="8"/>
      <c r="I13" s="8"/>
      <c r="J13" s="8"/>
      <c r="K13" s="8"/>
      <c r="L13" s="8"/>
      <c r="M13" s="8"/>
      <c r="N13" s="8"/>
      <c r="O13" s="8"/>
      <c r="P13" s="8"/>
      <c r="Q13" s="8"/>
      <c r="R13" s="8"/>
      <c r="S13" s="8"/>
    </row>
    <row r="14" spans="1:19" ht="66.75" customHeight="1" x14ac:dyDescent="0.2">
      <c r="A14" s="7" t="s">
        <v>16</v>
      </c>
      <c r="B14" s="7"/>
      <c r="C14" s="8" t="s">
        <v>17</v>
      </c>
      <c r="D14" s="8"/>
      <c r="E14" s="8"/>
      <c r="F14" s="8"/>
      <c r="G14" s="8"/>
      <c r="H14" s="8"/>
      <c r="I14" s="8"/>
      <c r="J14" s="8"/>
      <c r="K14" s="8"/>
      <c r="L14" s="8"/>
      <c r="M14" s="8"/>
      <c r="N14" s="8"/>
      <c r="O14" s="8"/>
      <c r="P14" s="8"/>
      <c r="Q14" s="8"/>
      <c r="R14" s="8"/>
      <c r="S14" s="8"/>
    </row>
    <row r="15" spans="1:19" ht="15.75" customHeight="1" x14ac:dyDescent="0.2">
      <c r="A15" s="7" t="s">
        <v>18</v>
      </c>
      <c r="B15" s="7"/>
      <c r="C15" s="8" t="s">
        <v>19</v>
      </c>
      <c r="D15" s="8"/>
      <c r="E15" s="8"/>
      <c r="F15" s="8"/>
      <c r="G15" s="8"/>
      <c r="H15" s="8"/>
      <c r="I15" s="8"/>
      <c r="J15" s="8"/>
      <c r="K15" s="8"/>
      <c r="L15" s="8"/>
      <c r="M15" s="8"/>
      <c r="N15" s="8"/>
      <c r="O15" s="8"/>
      <c r="P15" s="8"/>
      <c r="Q15" s="8"/>
      <c r="R15" s="8"/>
      <c r="S15" s="8"/>
    </row>
    <row r="16" spans="1:19" ht="15.75" customHeight="1" x14ac:dyDescent="0.2">
      <c r="A16" s="7" t="s">
        <v>20</v>
      </c>
      <c r="B16" s="7"/>
      <c r="C16" s="8" t="s">
        <v>21</v>
      </c>
      <c r="D16" s="8"/>
      <c r="E16" s="8"/>
      <c r="F16" s="8"/>
      <c r="G16" s="8"/>
      <c r="H16" s="8"/>
      <c r="I16" s="8"/>
      <c r="J16" s="8"/>
      <c r="K16" s="8"/>
      <c r="L16" s="8"/>
      <c r="M16" s="8"/>
      <c r="N16" s="8"/>
      <c r="O16" s="8"/>
      <c r="P16" s="8"/>
      <c r="Q16" s="8"/>
      <c r="R16" s="8"/>
      <c r="S16" s="8"/>
    </row>
    <row r="18" spans="1:19" ht="25.5" customHeight="1" x14ac:dyDescent="0.2">
      <c r="A18" s="9" t="s">
        <v>22</v>
      </c>
      <c r="B18" s="9"/>
      <c r="C18" s="9"/>
      <c r="D18" s="9"/>
      <c r="E18" s="9"/>
      <c r="F18" s="9"/>
      <c r="G18" s="12"/>
      <c r="H18" s="10" t="s">
        <v>23</v>
      </c>
      <c r="I18" s="10"/>
      <c r="J18" s="10"/>
      <c r="K18" s="10"/>
    </row>
    <row r="19" spans="1:19" ht="30.75" customHeight="1" x14ac:dyDescent="0.2">
      <c r="A19" s="11" t="s">
        <v>24</v>
      </c>
      <c r="B19" s="11" t="s">
        <v>25</v>
      </c>
      <c r="C19" s="11" t="s">
        <v>26</v>
      </c>
      <c r="D19" s="11" t="s">
        <v>27</v>
      </c>
      <c r="E19" s="11" t="s">
        <v>28</v>
      </c>
      <c r="F19" s="11" t="s">
        <v>29</v>
      </c>
      <c r="G19" s="13"/>
      <c r="H19" s="14" t="s">
        <v>30</v>
      </c>
      <c r="I19" s="14" t="s">
        <v>31</v>
      </c>
      <c r="J19" s="15" t="s">
        <v>32</v>
      </c>
      <c r="K19" s="16"/>
      <c r="L19" s="14" t="s">
        <v>33</v>
      </c>
      <c r="M19" s="17" t="s">
        <v>34</v>
      </c>
      <c r="N19" s="17" t="s">
        <v>35</v>
      </c>
      <c r="O19" s="17" t="s">
        <v>36</v>
      </c>
      <c r="P19" s="17" t="s">
        <v>37</v>
      </c>
      <c r="Q19" s="17" t="s">
        <v>38</v>
      </c>
      <c r="R19" s="17" t="s">
        <v>39</v>
      </c>
      <c r="S19" s="17" t="s">
        <v>40</v>
      </c>
    </row>
    <row r="20" spans="1:19" ht="25.5" customHeight="1" x14ac:dyDescent="0.2">
      <c r="A20" s="20">
        <v>1250</v>
      </c>
      <c r="B20" s="19" t="s">
        <v>7</v>
      </c>
      <c r="C20" s="19">
        <v>219</v>
      </c>
      <c r="D20" s="19">
        <v>7</v>
      </c>
      <c r="E20" s="18" t="str">
        <f>_xlfn.XLOOKUP(A20,'[1]Planta Est'!$A:$A,'[1]Planta Est'!$V:$V,"",0)</f>
        <v>DILE - Jurídico</v>
      </c>
      <c r="F20" s="18" t="s">
        <v>41</v>
      </c>
      <c r="G20" s="12"/>
      <c r="H20" s="19">
        <v>1</v>
      </c>
      <c r="I20" s="20">
        <v>1022355906</v>
      </c>
      <c r="J20" s="19">
        <v>219</v>
      </c>
      <c r="K20" s="19">
        <v>1</v>
      </c>
      <c r="L20" s="18" t="str">
        <f>_xlfn.XLOOKUP(I20,'[1]Planta Est'!$K:$K,'[1]Planta Est'!$L:$L,"",0)</f>
        <v>URREGO AMAYA JULIO ANDRES</v>
      </c>
      <c r="M20" s="19"/>
      <c r="N20" s="19"/>
      <c r="O20" s="20"/>
      <c r="P20" s="18" t="str">
        <f t="shared" ref="P20:P33" si="0">IF(O20="","",_xlfn.XLOOKUP(O20,$A$20:$A$21,$F$20:$F$21,""))</f>
        <v/>
      </c>
      <c r="Q20" s="18"/>
      <c r="R20" s="22"/>
      <c r="S20" s="18" t="str">
        <f>_xlfn.XLOOKUP(I20,'[1]Planta Est'!$K:$K,'[1]Planta Est'!$M:$M,0,0)</f>
        <v>Encargo</v>
      </c>
    </row>
    <row r="21" spans="1:19" ht="25.5" customHeight="1" x14ac:dyDescent="0.2">
      <c r="A21" s="20">
        <v>2110</v>
      </c>
      <c r="B21" s="19" t="s">
        <v>7</v>
      </c>
      <c r="C21" s="19">
        <v>219</v>
      </c>
      <c r="D21" s="19">
        <v>7</v>
      </c>
      <c r="E21" s="18" t="str">
        <f>_xlfn.XLOOKUP(A21,'[1]Planta Est'!$A:$A,'[1]Planta Est'!$V:$V,"",0)</f>
        <v>DILE - Jurídico</v>
      </c>
      <c r="F21" s="18" t="s">
        <v>42</v>
      </c>
      <c r="G21" s="12"/>
      <c r="H21" s="19">
        <v>2</v>
      </c>
      <c r="I21" s="20">
        <v>1019137208</v>
      </c>
      <c r="J21" s="19">
        <v>219</v>
      </c>
      <c r="K21" s="19">
        <v>1</v>
      </c>
      <c r="L21" s="18" t="str">
        <f>_xlfn.XLOOKUP(I21,'[1]Planta Est'!$K:$K,'[1]Planta Est'!$L:$L,"",0)</f>
        <v>TALERO MORENO JOHAN ANDREI</v>
      </c>
      <c r="M21" s="19"/>
      <c r="N21" s="19"/>
      <c r="O21" s="20"/>
      <c r="P21" s="18" t="str">
        <f t="shared" si="0"/>
        <v/>
      </c>
      <c r="Q21" s="18"/>
      <c r="R21" s="22"/>
      <c r="S21" s="18" t="str">
        <f>_xlfn.XLOOKUP(I21,'[1]Planta Est'!$K:$K,'[1]Planta Est'!$M:$M,0,0)</f>
        <v>Encargo</v>
      </c>
    </row>
    <row r="22" spans="1:19" ht="25.5" customHeight="1" x14ac:dyDescent="0.2">
      <c r="A22" s="21"/>
      <c r="G22" s="12"/>
      <c r="H22" s="19">
        <v>3</v>
      </c>
      <c r="I22" s="20">
        <v>80126523</v>
      </c>
      <c r="J22" s="19">
        <v>219</v>
      </c>
      <c r="K22" s="19">
        <v>1</v>
      </c>
      <c r="L22" s="18" t="str">
        <f>_xlfn.XLOOKUP(I22,'[1]Planta Est'!$K:$K,'[1]Planta Est'!$L:$L,"",0)</f>
        <v>SAAVEDRA CORRALES MARCO AURELIO</v>
      </c>
      <c r="M22" s="19"/>
      <c r="N22" s="19"/>
      <c r="O22" s="20"/>
      <c r="P22" s="18" t="str">
        <f t="shared" si="0"/>
        <v/>
      </c>
      <c r="Q22" s="18"/>
      <c r="R22" s="22"/>
      <c r="S22" s="18">
        <f>_xlfn.XLOOKUP(I22,'[1]Planta Est'!$K:$K,'[1]Planta Est'!$M:$M,0,0)</f>
        <v>0</v>
      </c>
    </row>
    <row r="23" spans="1:19" ht="25.5" customHeight="1" x14ac:dyDescent="0.2">
      <c r="A23" s="21"/>
      <c r="G23" s="12"/>
      <c r="H23" s="19">
        <v>4</v>
      </c>
      <c r="I23" s="20">
        <v>52858022</v>
      </c>
      <c r="J23" s="19">
        <v>440</v>
      </c>
      <c r="K23" s="19">
        <v>27</v>
      </c>
      <c r="L23" s="18" t="str">
        <f>_xlfn.XLOOKUP(I23,'[1]Planta Est'!$K:$K,'[1]Planta Est'!$L:$L,"",0)</f>
        <v>RAMIREZ BAUTISTA LUDYN MARCELA</v>
      </c>
      <c r="M23" s="19"/>
      <c r="N23" s="19"/>
      <c r="O23" s="20"/>
      <c r="P23" s="18" t="str">
        <f t="shared" si="0"/>
        <v/>
      </c>
      <c r="Q23" s="18"/>
      <c r="R23" s="22"/>
      <c r="S23" s="18">
        <f>_xlfn.XLOOKUP(I23,'[1]Planta Est'!$K:$K,'[1]Planta Est'!$M:$M,0,0)</f>
        <v>0</v>
      </c>
    </row>
    <row r="24" spans="1:19" ht="25.5" customHeight="1" x14ac:dyDescent="0.2">
      <c r="A24" s="21"/>
      <c r="G24" s="12"/>
      <c r="H24" s="19">
        <v>5</v>
      </c>
      <c r="I24" s="20">
        <v>79594575</v>
      </c>
      <c r="J24" s="19">
        <v>407</v>
      </c>
      <c r="K24" s="19">
        <v>27</v>
      </c>
      <c r="L24" s="18" t="str">
        <f>_xlfn.XLOOKUP(I24,'[1]Planta Est'!$K:$K,'[1]Planta Est'!$L:$L,"",0)</f>
        <v>GALEANO MENDOZA GIOVANNI HERNANDO</v>
      </c>
      <c r="M24" s="19"/>
      <c r="N24" s="19"/>
      <c r="O24" s="20"/>
      <c r="P24" s="18" t="str">
        <f t="shared" si="0"/>
        <v/>
      </c>
      <c r="Q24" s="18"/>
      <c r="R24" s="22"/>
      <c r="S24" s="18" t="str">
        <f>_xlfn.XLOOKUP(I24,'[1]Planta Est'!$K:$K,'[1]Planta Est'!$M:$M,0,0)</f>
        <v>Encargo</v>
      </c>
    </row>
    <row r="25" spans="1:19" ht="25.5" customHeight="1" x14ac:dyDescent="0.2">
      <c r="A25" s="21"/>
      <c r="G25" s="12"/>
      <c r="H25" s="19">
        <v>6</v>
      </c>
      <c r="I25" s="20">
        <v>79960183</v>
      </c>
      <c r="J25" s="19">
        <v>407</v>
      </c>
      <c r="K25" s="19">
        <v>27</v>
      </c>
      <c r="L25" s="18" t="str">
        <f>_xlfn.XLOOKUP(I25,'[1]Planta Est'!$K:$K,'[1]Planta Est'!$L:$L,"",0)</f>
        <v>GARCIA CARMONA WILLIAM ANDRES</v>
      </c>
      <c r="M25" s="19"/>
      <c r="N25" s="19"/>
      <c r="O25" s="20"/>
      <c r="P25" s="18" t="str">
        <f t="shared" si="0"/>
        <v/>
      </c>
      <c r="Q25" s="18"/>
      <c r="R25" s="22"/>
      <c r="S25" s="18" t="str">
        <f>_xlfn.XLOOKUP(I25,'[1]Planta Est'!$K:$K,'[1]Planta Est'!$M:$M,0,0)</f>
        <v>Encargo</v>
      </c>
    </row>
    <row r="26" spans="1:19" ht="25.5" customHeight="1" x14ac:dyDescent="0.2">
      <c r="A26" s="21"/>
      <c r="G26" s="12"/>
      <c r="H26" s="19">
        <v>7</v>
      </c>
      <c r="I26" s="20">
        <v>2996879</v>
      </c>
      <c r="J26" s="19">
        <v>407</v>
      </c>
      <c r="K26" s="19">
        <v>27</v>
      </c>
      <c r="L26" s="18" t="str">
        <f>_xlfn.XLOOKUP(I26,'[1]Planta Est'!$K:$K,'[1]Planta Est'!$L:$L,"",0)</f>
        <v>MORENO GALARZA PEDRO WILLIAM</v>
      </c>
      <c r="M26" s="19"/>
      <c r="N26" s="19"/>
      <c r="O26" s="20"/>
      <c r="P26" s="18" t="str">
        <f t="shared" si="0"/>
        <v/>
      </c>
      <c r="Q26" s="18"/>
      <c r="R26" s="22"/>
      <c r="S26" s="18">
        <f>_xlfn.XLOOKUP(I26,'[1]Planta Est'!$K:$K,'[1]Planta Est'!$M:$M,0,0)</f>
        <v>0</v>
      </c>
    </row>
    <row r="27" spans="1:19" ht="25.5" customHeight="1" x14ac:dyDescent="0.2">
      <c r="A27" s="21"/>
      <c r="G27" s="12"/>
      <c r="H27" s="19">
        <v>8</v>
      </c>
      <c r="I27" s="20">
        <v>52231241</v>
      </c>
      <c r="J27" s="19">
        <v>425</v>
      </c>
      <c r="K27" s="19">
        <v>27</v>
      </c>
      <c r="L27" s="18" t="str">
        <f>_xlfn.XLOOKUP(I27,'[1]Planta Est'!$K:$K,'[1]Planta Est'!$L:$L,"",0)</f>
        <v>RIOS CASTIBLANCO MARIA ISABEL</v>
      </c>
      <c r="M27" s="19"/>
      <c r="N27" s="19"/>
      <c r="O27" s="20"/>
      <c r="P27" s="18" t="str">
        <f t="shared" si="0"/>
        <v/>
      </c>
      <c r="Q27" s="18"/>
      <c r="R27" s="22"/>
      <c r="S27" s="18">
        <f>_xlfn.XLOOKUP(I27,'[1]Planta Est'!$K:$K,'[1]Planta Est'!$M:$M,0,0)</f>
        <v>0</v>
      </c>
    </row>
    <row r="28" spans="1:19" ht="25.5" customHeight="1" x14ac:dyDescent="0.2">
      <c r="A28" s="21"/>
      <c r="G28" s="12"/>
      <c r="H28" s="19">
        <v>9</v>
      </c>
      <c r="I28" s="20">
        <v>52279597</v>
      </c>
      <c r="J28" s="19">
        <v>440</v>
      </c>
      <c r="K28" s="19">
        <v>27</v>
      </c>
      <c r="L28" s="18" t="str">
        <f>_xlfn.XLOOKUP(I28,'[1]Planta Est'!$K:$K,'[1]Planta Est'!$L:$L,"",0)</f>
        <v>BECERRA RODRIGUEZ YOLIMA</v>
      </c>
      <c r="M28" s="19"/>
      <c r="N28" s="19"/>
      <c r="O28" s="20"/>
      <c r="P28" s="18" t="str">
        <f t="shared" si="0"/>
        <v/>
      </c>
      <c r="Q28" s="18"/>
      <c r="R28" s="22"/>
      <c r="S28" s="18" t="str">
        <f>_xlfn.XLOOKUP(I28,'[1]Planta Est'!$K:$K,'[1]Planta Est'!$M:$M,0,0)</f>
        <v>Encargo</v>
      </c>
    </row>
    <row r="29" spans="1:19" ht="25.5" customHeight="1" x14ac:dyDescent="0.2">
      <c r="A29" s="21"/>
      <c r="G29" s="12"/>
      <c r="H29" s="19">
        <v>10</v>
      </c>
      <c r="I29" s="20">
        <v>52843843</v>
      </c>
      <c r="J29" s="19">
        <v>407</v>
      </c>
      <c r="K29" s="19">
        <v>27</v>
      </c>
      <c r="L29" s="18" t="str">
        <f>_xlfn.XLOOKUP(I29,'[1]Planta Est'!$K:$K,'[1]Planta Est'!$L:$L,"",0)</f>
        <v>GAMBOA VELANDIA SONIA MILENA</v>
      </c>
      <c r="M29" s="19"/>
      <c r="N29" s="19"/>
      <c r="O29" s="20"/>
      <c r="P29" s="18" t="str">
        <f t="shared" si="0"/>
        <v/>
      </c>
      <c r="Q29" s="18"/>
      <c r="R29" s="22"/>
      <c r="S29" s="18" t="str">
        <f>_xlfn.XLOOKUP(I29,'[1]Planta Est'!$K:$K,'[1]Planta Est'!$M:$M,0,0)</f>
        <v>Encargo</v>
      </c>
    </row>
    <row r="30" spans="1:19" ht="25.5" customHeight="1" x14ac:dyDescent="0.2">
      <c r="A30" s="21"/>
      <c r="G30" s="12"/>
      <c r="H30" s="19">
        <v>11</v>
      </c>
      <c r="I30" s="20">
        <v>1030667554</v>
      </c>
      <c r="J30" s="19">
        <v>407</v>
      </c>
      <c r="K30" s="19">
        <v>24</v>
      </c>
      <c r="L30" s="18" t="str">
        <f>_xlfn.XLOOKUP(I30,'[1]Planta Est'!$K:$K,'[1]Planta Est'!$L:$L,"",0)</f>
        <v>SEPULVEDA OLIVEROS ANDERSON DAYIVER</v>
      </c>
      <c r="M30" s="19"/>
      <c r="N30" s="19"/>
      <c r="O30" s="20"/>
      <c r="P30" s="18" t="str">
        <f t="shared" si="0"/>
        <v/>
      </c>
      <c r="Q30" s="18"/>
      <c r="R30" s="22"/>
      <c r="S30" s="18">
        <f>_xlfn.XLOOKUP(I30,'[1]Planta Est'!$K:$K,'[1]Planta Est'!$M:$M,0,0)</f>
        <v>0</v>
      </c>
    </row>
    <row r="31" spans="1:19" ht="25.5" customHeight="1" x14ac:dyDescent="0.2">
      <c r="A31" s="21"/>
      <c r="G31" s="12"/>
      <c r="H31" s="19">
        <v>12</v>
      </c>
      <c r="I31" s="20">
        <v>79348325</v>
      </c>
      <c r="J31" s="19">
        <v>407</v>
      </c>
      <c r="K31" s="19">
        <v>20</v>
      </c>
      <c r="L31" s="18" t="str">
        <f>_xlfn.XLOOKUP(I31,'[1]Planta Est'!$K:$K,'[1]Planta Est'!$L:$L,"",0)</f>
        <v>NIETO DUARTE HUGO HERNEY</v>
      </c>
      <c r="M31" s="19"/>
      <c r="N31" s="19"/>
      <c r="O31" s="20"/>
      <c r="P31" s="18" t="str">
        <f t="shared" si="0"/>
        <v/>
      </c>
      <c r="Q31" s="18"/>
      <c r="R31" s="22"/>
      <c r="S31" s="18" t="str">
        <f>_xlfn.XLOOKUP(I31,'[1]Planta Est'!$K:$K,'[1]Planta Est'!$M:$M,0,0)</f>
        <v>Encargo</v>
      </c>
    </row>
    <row r="32" spans="1:19" ht="25.5" customHeight="1" x14ac:dyDescent="0.2">
      <c r="A32" s="21"/>
      <c r="G32" s="12"/>
      <c r="H32" s="19">
        <v>13</v>
      </c>
      <c r="I32" s="20">
        <v>52713538</v>
      </c>
      <c r="J32" s="19">
        <v>440</v>
      </c>
      <c r="K32" s="19">
        <v>14</v>
      </c>
      <c r="L32" s="18" t="str">
        <f>_xlfn.XLOOKUP(I32,'[1]Planta Est'!$K:$K,'[1]Planta Est'!$L:$L,"",0)</f>
        <v>BLANCO CAMACHO DIANA MARCELA</v>
      </c>
      <c r="M32" s="19"/>
      <c r="N32" s="19"/>
      <c r="O32" s="20"/>
      <c r="P32" s="18" t="str">
        <f t="shared" si="0"/>
        <v/>
      </c>
      <c r="Q32" s="18"/>
      <c r="R32" s="22"/>
      <c r="S32" s="18">
        <f>_xlfn.XLOOKUP(I32,'[1]Planta Est'!$K:$K,'[1]Planta Est'!$M:$M,0,0)</f>
        <v>0</v>
      </c>
    </row>
    <row r="33" spans="1:19" ht="25.5" customHeight="1" x14ac:dyDescent="0.2">
      <c r="A33" s="21"/>
      <c r="G33" s="12"/>
      <c r="H33" s="19">
        <v>14</v>
      </c>
      <c r="I33" s="20">
        <v>1030542746</v>
      </c>
      <c r="J33" s="19">
        <v>440</v>
      </c>
      <c r="K33" s="19">
        <v>9</v>
      </c>
      <c r="L33" s="18" t="str">
        <f>_xlfn.XLOOKUP(I33,'[1]Planta Est'!$K:$K,'[1]Planta Est'!$L:$L,"",0)</f>
        <v>RINCON REINA JOHN ALEXANDER</v>
      </c>
      <c r="M33" s="19"/>
      <c r="N33" s="19"/>
      <c r="O33" s="20"/>
      <c r="P33" s="18" t="str">
        <f t="shared" si="0"/>
        <v/>
      </c>
      <c r="Q33" s="18"/>
      <c r="R33" s="22"/>
      <c r="S33" s="18" t="str">
        <f>_xlfn.XLOOKUP(I33,'[1]Planta Est'!$K:$K,'[1]Planta Est'!$M:$M,0,0)</f>
        <v>Encargo</v>
      </c>
    </row>
    <row r="37" spans="1:19" ht="39.950000000000003" customHeight="1" x14ac:dyDescent="0.2">
      <c r="A37" s="3" t="s">
        <v>43</v>
      </c>
      <c r="B37" s="3"/>
      <c r="C37" s="3"/>
      <c r="D37" s="3"/>
      <c r="E37" s="3"/>
      <c r="F37" s="3"/>
    </row>
  </sheetData>
  <mergeCells count="27">
    <mergeCell ref="J19:K19"/>
    <mergeCell ref="A37:F37"/>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A21 O20:O33">
    <cfRule type="duplicateValues" dxfId="1" priority="1"/>
  </conditionalFormatting>
  <conditionalFormatting sqref="M20:O33">
    <cfRule type="expression" dxfId="0" priority="2" stopIfTrue="1">
      <formula>$L20&lt;&gt;""</formula>
    </cfRule>
  </conditionalFormatting>
  <dataValidations count="1">
    <dataValidation type="list" allowBlank="1" showInputMessage="1" showErrorMessage="1" sqref="M20:N33" xr:uid="{2F2D485C-AB7A-46DB-95CF-D81CDB5E18D6}">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2026-09-22T22:39:01Z</dcterms:created>
  <dcterms:modified xsi:type="dcterms:W3CDTF">2026-09-22T22:39:03Z</dcterms:modified>
</cp:coreProperties>
</file>