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87BB9C52-DA51-47C7-9453-17E53D3B98D9}" xr6:coauthVersionLast="47" xr6:coauthVersionMax="47" xr10:uidLastSave="{00000000-0000-0000-0000-000000000000}"/>
  <bookViews>
    <workbookView xWindow="-120" yWindow="-120" windowWidth="38640" windowHeight="21120" xr2:uid="{4257C41C-D65B-4CCE-BF30-8E5F94269A9C}"/>
  </bookViews>
  <sheets>
    <sheet name="Grupo 3"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P20" i="1" a="1"/>
  <c r="P20" i="1"/>
  <c r="P21" i="1" a="1"/>
  <c r="P21" i="1" s="1"/>
  <c r="P22" i="1" a="1"/>
  <c r="P22" i="1" s="1"/>
  <c r="P23" i="1" a="1"/>
  <c r="P23" i="1" s="1"/>
  <c r="P24" i="1" a="1"/>
  <c r="P24" i="1" s="1"/>
  <c r="P25" i="1" a="1"/>
  <c r="P25" i="1" s="1"/>
  <c r="P26" i="1" a="1"/>
  <c r="P26" i="1"/>
  <c r="P27" i="1" a="1"/>
  <c r="P27" i="1"/>
  <c r="P28" i="1" a="1"/>
  <c r="P28" i="1"/>
  <c r="P29" i="1" a="1"/>
  <c r="P29" i="1" s="1"/>
  <c r="P30" i="1" a="1"/>
  <c r="P30" i="1"/>
  <c r="P31" i="1" a="1"/>
  <c r="P31" i="1"/>
  <c r="P32" i="1" a="1"/>
  <c r="P32" i="1"/>
  <c r="P33" i="1" a="1"/>
  <c r="P33" i="1" s="1"/>
  <c r="P34" i="1" a="1"/>
  <c r="P34" i="1"/>
  <c r="P35" i="1" a="1"/>
  <c r="P35" i="1" s="1"/>
  <c r="P36" i="1" a="1"/>
  <c r="P36" i="1"/>
  <c r="P37" i="1" a="1"/>
  <c r="P37" i="1"/>
  <c r="P38" i="1" a="1"/>
  <c r="P38" i="1" s="1"/>
  <c r="P39" i="1" a="1"/>
  <c r="P39" i="1" s="1"/>
  <c r="P40" i="1" a="1"/>
  <c r="P40" i="1"/>
  <c r="P41" i="1" a="1"/>
  <c r="P41" i="1"/>
  <c r="P42" i="1" a="1"/>
  <c r="P42" i="1"/>
  <c r="P43" i="1" a="1"/>
  <c r="P43" i="1" s="1"/>
  <c r="P44" i="1" a="1"/>
  <c r="P44" i="1"/>
  <c r="P45" i="1" a="1"/>
  <c r="P45" i="1" s="1"/>
  <c r="P46" i="1" a="1"/>
  <c r="P46" i="1"/>
  <c r="P47" i="1" a="1"/>
  <c r="P47" i="1" s="1"/>
  <c r="P48" i="1" a="1"/>
  <c r="P48" i="1"/>
  <c r="P49" i="1" a="1"/>
  <c r="P49" i="1" s="1"/>
  <c r="P50" i="1" a="1"/>
  <c r="P50" i="1"/>
  <c r="P51" i="1" a="1"/>
  <c r="P51" i="1" s="1"/>
  <c r="P52" i="1" a="1"/>
  <c r="P52" i="1"/>
  <c r="P53" i="1" a="1"/>
  <c r="P53" i="1" s="1"/>
  <c r="P54" i="1" a="1"/>
  <c r="P5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<sst xmlns="http://schemas.openxmlformats.org/spreadsheetml/2006/main" count="43" uniqueCount="41">
  <si>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</si>
  <si>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</si>
  <si>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</si>
  <si>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3 )</t>
  </si>
  <si>
    <t>Código Encargo</t>
  </si>
  <si>
    <t>Grado Encargo</t>
  </si>
  <si>
    <t>Nivel Jerárquico Encargo</t>
  </si>
  <si>
    <t>Profesional</t>
  </si>
  <si>
    <t>Denominación Encargo</t>
  </si>
  <si>
    <t>Profesional Especializado</t>
  </si>
  <si>
    <t>Ubicación Encargo</t>
  </si>
  <si>
    <t>DIRECCION DE SERVICIOS ADMINISTRATIVOS</t>
  </si>
  <si>
    <t>Ocurrencias</t>
  </si>
  <si>
    <t>Propósito</t>
  </si>
  <si>
    <t>Coordinar la planeación  y ejecución de los servicios del área, la gestión y seguimiento  del proyecto de inversión de responsabilidad de la dependencia (aseo y cafetería, vigilancia y seguridad privada, transporte,  y demás complementarios), para  el cumplimiento de los objetivos de la misma..</t>
  </si>
  <si>
    <t>Funciones</t>
  </si>
  <si>
    <t>1.	Llevar el control presupuestal y de gestión del proyecto de inversión de responsabilidad de la dependencia (aseo y cafetería, vigilancia y seguridad privada, transporte de colaboradores, mantenimiento del parque automotor, y demás complementarios).
2.	Acompañar la elaboración del plan operativo de la Dirección y de los Planes de Acción de la misma.
3.	Elaborar los informes de gestión para las entidades de control y vigilancia del Estado y los demás que sean requeridos.
4.	Elaborar los documentos técnicos requeridos para la contratación de los servicios de apoyo administrativo y logístico de la dependencia.
5.	Acompañar la evaluación técnica y económica de las propuestas para la contratación de los servicios de apoyo administrativo y logístico de la dependencia.
6.	Participar en la elaboración de los instrumentos para la evaluación de los servicios de responsabilidad de la dependencia.
7.	Coordinar la elaboración del anteproyecto de presupuesto de los Gastos de Funcionamiento e inversión que tienen que ver con los rubros que están a cargo de la dependencia.
8.	Realizar la implementación de los lineamientos emitidos desde el proceso de gestión documental a la documentación que es generada bajo el desarrollo de las funciones establecidas
9.	Las demás funciones que determine el superior inmediato, acorde a la naturaleza y nivel del empleo.</t>
  </si>
  <si>
    <t>Educación Requerida</t>
  </si>
  <si>
    <t xml:space="preserve">Título profesional en Disciplinas académicas de los NBC en:   Administración;  Ingeniería Industrial y Afines;  Economía.  Tarjeta o matrícula profesional en los casos reglamentados por la Ley.  Título de posgrado.  </t>
  </si>
  <si>
    <t>Experiencia Requerida</t>
  </si>
  <si>
    <t xml:space="preserve">Setenta y dos (72)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</si>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</sst>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834F6414-1A17-4267-8561-9351344CE6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EE93-F1BD-4E36-8303-A2E82FE73D89}">
  <dimension ref="A1:S58"/>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222</v>
      </c>
      <c r="D7" s="8"/>
      <c r="E7" s="8"/>
      <c r="F7" s="8"/>
      <c r="G7" s="8"/>
      <c r="H7" s="8"/>
      <c r="I7" s="8"/>
      <c r="J7" s="8"/>
      <c r="K7" s="8"/>
      <c r="L7" s="8"/>
      <c r="M7" s="8"/>
      <c r="N7" s="8"/>
      <c r="O7" s="8"/>
      <c r="P7" s="8"/>
      <c r="Q7" s="8"/>
      <c r="R7" s="8"/>
      <c r="S7" s="8"/>
    </row>
    <row r="8" spans="1:19" ht="15.75" customHeight="1" x14ac:dyDescent="0.2">
      <c r="A8" s="7" t="s">
        <v>5</v>
      </c>
      <c r="B8" s="7"/>
      <c r="C8" s="8">
        <v>27</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302</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17.7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302</v>
      </c>
      <c r="B20" s="19" t="s">
        <v>7</v>
      </c>
      <c r="C20" s="19">
        <v>222</v>
      </c>
      <c r="D20" s="19">
        <v>27</v>
      </c>
      <c r="E20" s="18" t="str">
        <f>_xlfn.XLOOKUP(A20,'[1]Planta Est'!$A:$A,'[1]Planta Est'!$V:$V,"",0)</f>
        <v>Perfil Único</v>
      </c>
      <c r="F20" s="18" t="s">
        <v>11</v>
      </c>
      <c r="G20" s="12"/>
      <c r="H20" s="19">
        <v>1</v>
      </c>
      <c r="I20" s="20">
        <v>19371525</v>
      </c>
      <c r="J20" s="19">
        <v>222</v>
      </c>
      <c r="K20" s="19">
        <v>24</v>
      </c>
      <c r="L20" s="18" t="str">
        <f>_xlfn.XLOOKUP(I20,'[1]Planta Est'!$K:$K,'[1]Planta Est'!$L:$L,"",0)</f>
        <v>DELGADO ACEVEDO FERNANDO JENARO</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79661438</v>
      </c>
      <c r="J21" s="19">
        <v>222</v>
      </c>
      <c r="K21" s="19">
        <v>24</v>
      </c>
      <c r="L21" s="18" t="str">
        <f>_xlfn.XLOOKUP(I21,'[1]Planta Est'!$K:$K,'[1]Planta Est'!$L:$L,"",0)</f>
        <v>CRUZ LAYTON PABLO FERNANDO</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51631443</v>
      </c>
      <c r="J22" s="19">
        <v>222</v>
      </c>
      <c r="K22" s="19">
        <v>24</v>
      </c>
      <c r="L22" s="18" t="str">
        <f>_xlfn.XLOOKUP(I22,'[1]Planta Est'!$K:$K,'[1]Planta Est'!$L:$L,"",0)</f>
        <v>PENAGOS CASTELLANOS CARMEN STELLA</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75064265</v>
      </c>
      <c r="J23" s="19">
        <v>222</v>
      </c>
      <c r="K23" s="19">
        <v>24</v>
      </c>
      <c r="L23" s="18" t="str">
        <f>_xlfn.XLOOKUP(I23,'[1]Planta Est'!$K:$K,'[1]Planta Est'!$L:$L,"",0)</f>
        <v>JARAMILLO QUINTERO RICARDO</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79285823</v>
      </c>
      <c r="J24" s="19">
        <v>222</v>
      </c>
      <c r="K24" s="19">
        <v>24</v>
      </c>
      <c r="L24" s="18" t="str">
        <f>_xlfn.XLOOKUP(I24,'[1]Planta Est'!$K:$K,'[1]Planta Est'!$L:$L,"",0)</f>
        <v>RIVERA HERNANDEZ AUGUSTO ISAAC</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39812914</v>
      </c>
      <c r="J25" s="19">
        <v>222</v>
      </c>
      <c r="K25" s="19">
        <v>24</v>
      </c>
      <c r="L25" s="18" t="str">
        <f>_xlfn.XLOOKUP(I25,'[1]Planta Est'!$K:$K,'[1]Planta Est'!$L:$L,"",0)</f>
        <v>CASTILLO GRAJALES RUBY ESPERANZA</v>
      </c>
      <c r="M25" s="19"/>
      <c r="N25" s="19"/>
      <c r="O25" s="20"/>
      <c r="P25" s="18" t="str" cm="1">
        <f t="array" ref="P25">IF(O25="","",_xlfn.XLOOKUP(O25,$A$20:$A$20,$F$20:$F$20,""))</f>
        <v/>
      </c>
      <c r="Q25" s="18"/>
      <c r="R25" s="22"/>
      <c r="S25" s="18" t="str">
        <f>_xlfn.XLOOKUP(I25,'[1]Planta Est'!$K:$K,'[1]Planta Est'!$M:$M,0,0)</f>
        <v>Encargo</v>
      </c>
    </row>
    <row r="26" spans="1:19" ht="25.5" customHeight="1" x14ac:dyDescent="0.2">
      <c r="A26" s="21"/>
      <c r="G26" s="12"/>
      <c r="H26" s="19">
        <v>7</v>
      </c>
      <c r="I26" s="20">
        <v>1024484620</v>
      </c>
      <c r="J26" s="19">
        <v>222</v>
      </c>
      <c r="K26" s="19">
        <v>24</v>
      </c>
      <c r="L26" s="18" t="str">
        <f>_xlfn.XLOOKUP(I26,'[1]Planta Est'!$K:$K,'[1]Planta Est'!$L:$L,"",0)</f>
        <v>VILLAMIL ANGIE PAOLA</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80430691</v>
      </c>
      <c r="J27" s="19">
        <v>222</v>
      </c>
      <c r="K27" s="19">
        <v>24</v>
      </c>
      <c r="L27" s="18" t="str">
        <f>_xlfn.XLOOKUP(I27,'[1]Planta Est'!$K:$K,'[1]Planta Est'!$L:$L,"",0)</f>
        <v>ORTEGA PULGARIN ANDRES</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79129751</v>
      </c>
      <c r="J28" s="19">
        <v>222</v>
      </c>
      <c r="K28" s="19">
        <v>24</v>
      </c>
      <c r="L28" s="18" t="str">
        <f>_xlfn.XLOOKUP(I28,'[1]Planta Est'!$K:$K,'[1]Planta Est'!$L:$L,"",0)</f>
        <v>MARIN CORBA YESID HERNANDO</v>
      </c>
      <c r="M28" s="19"/>
      <c r="N28" s="19"/>
      <c r="O28" s="20"/>
      <c r="P28" s="18" t="str" cm="1">
        <f t="array" ref="P28">IF(O28="","",_xlfn.XLOOKUP(O28,$A$20:$A$20,$F$20:$F$20,""))</f>
        <v/>
      </c>
      <c r="Q28" s="18"/>
      <c r="R28" s="22"/>
      <c r="S28" s="18">
        <f>_xlfn.XLOOKUP(I28,'[1]Planta Est'!$K:$K,'[1]Planta Est'!$M:$M,0,0)</f>
        <v>0</v>
      </c>
    </row>
    <row r="29" spans="1:19" ht="25.5" customHeight="1" x14ac:dyDescent="0.2">
      <c r="A29" s="21"/>
      <c r="G29" s="12"/>
      <c r="H29" s="19">
        <v>10</v>
      </c>
      <c r="I29" s="20">
        <v>79318176</v>
      </c>
      <c r="J29" s="19">
        <v>222</v>
      </c>
      <c r="K29" s="19">
        <v>24</v>
      </c>
      <c r="L29" s="18" t="str">
        <f>_xlfn.XLOOKUP(I29,'[1]Planta Est'!$K:$K,'[1]Planta Est'!$L:$L,"",0)</f>
        <v>AREVALO REALPE FRANCISCO ARTURO</v>
      </c>
      <c r="M29" s="19"/>
      <c r="N29" s="19"/>
      <c r="O29" s="20"/>
      <c r="P29" s="18" t="str" cm="1">
        <f t="array" ref="P29">IF(O29="","",_xlfn.XLOOKUP(O29,$A$20:$A$20,$F$20:$F$20,""))</f>
        <v/>
      </c>
      <c r="Q29" s="18"/>
      <c r="R29" s="22"/>
      <c r="S29" s="18">
        <f>_xlfn.XLOOKUP(I29,'[1]Planta Est'!$K:$K,'[1]Planta Est'!$M:$M,0,0)</f>
        <v>0</v>
      </c>
    </row>
    <row r="30" spans="1:19" ht="25.5" customHeight="1" x14ac:dyDescent="0.2">
      <c r="A30" s="21"/>
      <c r="G30" s="12"/>
      <c r="H30" s="19">
        <v>11</v>
      </c>
      <c r="I30" s="20">
        <v>3242239</v>
      </c>
      <c r="J30" s="19">
        <v>222</v>
      </c>
      <c r="K30" s="19">
        <v>21</v>
      </c>
      <c r="L30" s="18" t="str">
        <f>_xlfn.XLOOKUP(I30,'[1]Planta Est'!$K:$K,'[1]Planta Est'!$L:$L,"",0)</f>
        <v>ZAMUDIO CARDENAS JOSE RENE</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52208358</v>
      </c>
      <c r="J31" s="19">
        <v>222</v>
      </c>
      <c r="K31" s="19">
        <v>21</v>
      </c>
      <c r="L31" s="18" t="str">
        <f>_xlfn.XLOOKUP(I31,'[1]Planta Est'!$K:$K,'[1]Planta Est'!$L:$L,"",0)</f>
        <v>LINARES GOMEZ TANIA ESPERANZA</v>
      </c>
      <c r="M31" s="19"/>
      <c r="N31" s="19"/>
      <c r="O31" s="20"/>
      <c r="P31" s="18" t="str" cm="1">
        <f t="array" ref="P31">IF(O31="","",_xlfn.XLOOKUP(O31,$A$20:$A$20,$F$20:$F$20,""))</f>
        <v/>
      </c>
      <c r="Q31" s="18"/>
      <c r="R31" s="22"/>
      <c r="S31" s="18">
        <f>_xlfn.XLOOKUP(I31,'[1]Planta Est'!$K:$K,'[1]Planta Est'!$M:$M,0,0)</f>
        <v>0</v>
      </c>
    </row>
    <row r="32" spans="1:19" ht="25.5" customHeight="1" x14ac:dyDescent="0.2">
      <c r="A32" s="21"/>
      <c r="G32" s="12"/>
      <c r="H32" s="19">
        <v>13</v>
      </c>
      <c r="I32" s="20">
        <v>50960258</v>
      </c>
      <c r="J32" s="19">
        <v>222</v>
      </c>
      <c r="K32" s="19">
        <v>21</v>
      </c>
      <c r="L32" s="18" t="str">
        <f>_xlfn.XLOOKUP(I32,'[1]Planta Est'!$K:$K,'[1]Planta Est'!$L:$L,"",0)</f>
        <v>SANCHEZ GALLEGO CARMEN YOLANDA</v>
      </c>
      <c r="M32" s="19"/>
      <c r="N32" s="19"/>
      <c r="O32" s="20"/>
      <c r="P32" s="18" t="str" cm="1">
        <f t="array" ref="P32">IF(O32="","",_xlfn.XLOOKUP(O32,$A$20:$A$20,$F$20:$F$20,""))</f>
        <v/>
      </c>
      <c r="Q32" s="18"/>
      <c r="R32" s="22"/>
      <c r="S32" s="18">
        <f>_xlfn.XLOOKUP(I32,'[1]Planta Est'!$K:$K,'[1]Planta Est'!$M:$M,0,0)</f>
        <v>0</v>
      </c>
    </row>
    <row r="33" spans="1:19" ht="25.5" customHeight="1" x14ac:dyDescent="0.2">
      <c r="A33" s="21"/>
      <c r="G33" s="12"/>
      <c r="H33" s="19">
        <v>14</v>
      </c>
      <c r="I33" s="20">
        <v>79625863</v>
      </c>
      <c r="J33" s="19">
        <v>222</v>
      </c>
      <c r="K33" s="19">
        <v>21</v>
      </c>
      <c r="L33" s="18" t="str">
        <f>_xlfn.XLOOKUP(I33,'[1]Planta Est'!$K:$K,'[1]Planta Est'!$L:$L,"",0)</f>
        <v>VASQUEZ DURAN ALVARO</v>
      </c>
      <c r="M33" s="19"/>
      <c r="N33" s="19"/>
      <c r="O33" s="20"/>
      <c r="P33" s="18" t="str" cm="1">
        <f t="array" ref="P33">IF(O33="","",_xlfn.XLOOKUP(O33,$A$20:$A$20,$F$20:$F$20,""))</f>
        <v/>
      </c>
      <c r="Q33" s="18"/>
      <c r="R33" s="22"/>
      <c r="S33" s="18">
        <f>_xlfn.XLOOKUP(I33,'[1]Planta Est'!$K:$K,'[1]Planta Est'!$M:$M,0,0)</f>
        <v>0</v>
      </c>
    </row>
    <row r="34" spans="1:19" ht="25.5" customHeight="1" x14ac:dyDescent="0.2">
      <c r="A34" s="21"/>
      <c r="G34" s="12"/>
      <c r="H34" s="19">
        <v>15</v>
      </c>
      <c r="I34" s="20">
        <v>52006583</v>
      </c>
      <c r="J34" s="19">
        <v>219</v>
      </c>
      <c r="K34" s="19">
        <v>18</v>
      </c>
      <c r="L34" s="18" t="str">
        <f>_xlfn.XLOOKUP(I34,'[1]Planta Est'!$K:$K,'[1]Planta Est'!$L:$L,"",0)</f>
        <v>RAMIREZ DAZA ANA MYRIAM</v>
      </c>
      <c r="M34" s="19"/>
      <c r="N34" s="19"/>
      <c r="O34" s="20"/>
      <c r="P34" s="18" t="str" cm="1">
        <f t="array" ref="P34">IF(O34="","",_xlfn.XLOOKUP(O34,$A$20:$A$20,$F$20:$F$20,""))</f>
        <v/>
      </c>
      <c r="Q34" s="18"/>
      <c r="R34" s="22"/>
      <c r="S34" s="18">
        <f>_xlfn.XLOOKUP(I34,'[1]Planta Est'!$K:$K,'[1]Planta Est'!$M:$M,0,0)</f>
        <v>0</v>
      </c>
    </row>
    <row r="35" spans="1:19" ht="25.5" customHeight="1" x14ac:dyDescent="0.2">
      <c r="A35" s="21"/>
      <c r="G35" s="12"/>
      <c r="H35" s="19">
        <v>16</v>
      </c>
      <c r="I35" s="20">
        <v>80761475</v>
      </c>
      <c r="J35" s="19">
        <v>219</v>
      </c>
      <c r="K35" s="19">
        <v>18</v>
      </c>
      <c r="L35" s="18" t="str">
        <f>_xlfn.XLOOKUP(I35,'[1]Planta Est'!$K:$K,'[1]Planta Est'!$L:$L,"",0)</f>
        <v>SANCHEZ GOMEZ ALEXY</v>
      </c>
      <c r="M35" s="19"/>
      <c r="N35" s="19"/>
      <c r="O35" s="20"/>
      <c r="P35" s="18" t="str" cm="1">
        <f t="array" ref="P35">IF(O35="","",_xlfn.XLOOKUP(O35,$A$20:$A$20,$F$20:$F$20,""))</f>
        <v/>
      </c>
      <c r="Q35" s="18"/>
      <c r="R35" s="22"/>
      <c r="S35" s="18" t="str">
        <f>_xlfn.XLOOKUP(I35,'[1]Planta Est'!$K:$K,'[1]Planta Est'!$M:$M,0,0)</f>
        <v>Encargo</v>
      </c>
    </row>
    <row r="36" spans="1:19" ht="25.5" customHeight="1" x14ac:dyDescent="0.2">
      <c r="A36" s="21"/>
      <c r="G36" s="12"/>
      <c r="H36" s="19">
        <v>17</v>
      </c>
      <c r="I36" s="20">
        <v>79601122</v>
      </c>
      <c r="J36" s="19">
        <v>219</v>
      </c>
      <c r="K36" s="19">
        <v>18</v>
      </c>
      <c r="L36" s="18" t="str">
        <f>_xlfn.XLOOKUP(I36,'[1]Planta Est'!$K:$K,'[1]Planta Est'!$L:$L,"",0)</f>
        <v>RAMIREZ GOMEZ ALEXANDER</v>
      </c>
      <c r="M36" s="19"/>
      <c r="N36" s="19"/>
      <c r="O36" s="20"/>
      <c r="P36" s="18" t="str" cm="1">
        <f t="array" ref="P36">IF(O36="","",_xlfn.XLOOKUP(O36,$A$20:$A$20,$F$20:$F$20,""))</f>
        <v/>
      </c>
      <c r="Q36" s="18"/>
      <c r="R36" s="22"/>
      <c r="S36" s="18">
        <f>_xlfn.XLOOKUP(I36,'[1]Planta Est'!$K:$K,'[1]Planta Est'!$M:$M,0,0)</f>
        <v>0</v>
      </c>
    </row>
    <row r="37" spans="1:19" ht="25.5" customHeight="1" x14ac:dyDescent="0.2">
      <c r="A37" s="21"/>
      <c r="G37" s="12"/>
      <c r="H37" s="19">
        <v>18</v>
      </c>
      <c r="I37" s="20">
        <v>52959790</v>
      </c>
      <c r="J37" s="19">
        <v>219</v>
      </c>
      <c r="K37" s="19">
        <v>18</v>
      </c>
      <c r="L37" s="18" t="str">
        <f>_xlfn.XLOOKUP(I37,'[1]Planta Est'!$K:$K,'[1]Planta Est'!$L:$L,"",0)</f>
        <v>GARCIA ROMERO MONICA LILIANA</v>
      </c>
      <c r="M37" s="19"/>
      <c r="N37" s="19"/>
      <c r="O37" s="20"/>
      <c r="P37" s="18" t="str" cm="1">
        <f t="array" ref="P37">IF(O37="","",_xlfn.XLOOKUP(O37,$A$20:$A$20,$F$20:$F$20,""))</f>
        <v/>
      </c>
      <c r="Q37" s="18"/>
      <c r="R37" s="22"/>
      <c r="S37" s="18" t="str">
        <f>_xlfn.XLOOKUP(I37,'[1]Planta Est'!$K:$K,'[1]Planta Est'!$M:$M,0,0)</f>
        <v>Encargo</v>
      </c>
    </row>
    <row r="38" spans="1:19" ht="25.5" customHeight="1" x14ac:dyDescent="0.2">
      <c r="A38" s="21"/>
      <c r="G38" s="12"/>
      <c r="H38" s="19">
        <v>19</v>
      </c>
      <c r="I38" s="20">
        <v>52085660</v>
      </c>
      <c r="J38" s="19">
        <v>219</v>
      </c>
      <c r="K38" s="19">
        <v>18</v>
      </c>
      <c r="L38" s="18" t="str">
        <f>_xlfn.XLOOKUP(I38,'[1]Planta Est'!$K:$K,'[1]Planta Est'!$L:$L,"",0)</f>
        <v>BECERRA CHAVES LAURA CRISTINA</v>
      </c>
      <c r="M38" s="19"/>
      <c r="N38" s="19"/>
      <c r="O38" s="20"/>
      <c r="P38" s="18" t="str" cm="1">
        <f t="array" ref="P38">IF(O38="","",_xlfn.XLOOKUP(O38,$A$20:$A$20,$F$20:$F$20,""))</f>
        <v/>
      </c>
      <c r="Q38" s="18"/>
      <c r="R38" s="22"/>
      <c r="S38" s="18">
        <f>_xlfn.XLOOKUP(I38,'[1]Planta Est'!$K:$K,'[1]Planta Est'!$M:$M,0,0)</f>
        <v>0</v>
      </c>
    </row>
    <row r="39" spans="1:19" ht="25.5" customHeight="1" x14ac:dyDescent="0.2">
      <c r="A39" s="21"/>
      <c r="G39" s="12"/>
      <c r="H39" s="19">
        <v>20</v>
      </c>
      <c r="I39" s="20">
        <v>79431817</v>
      </c>
      <c r="J39" s="19">
        <v>219</v>
      </c>
      <c r="K39" s="19">
        <v>18</v>
      </c>
      <c r="L39" s="18" t="str">
        <f>_xlfn.XLOOKUP(I39,'[1]Planta Est'!$K:$K,'[1]Planta Est'!$L:$L,"",0)</f>
        <v>PEDREROS SARMIENTO JOSE ISRAEL</v>
      </c>
      <c r="M39" s="19"/>
      <c r="N39" s="19"/>
      <c r="O39" s="20"/>
      <c r="P39" s="18" t="str" cm="1">
        <f t="array" ref="P39">IF(O39="","",_xlfn.XLOOKUP(O39,$A$20:$A$20,$F$20:$F$20,""))</f>
        <v/>
      </c>
      <c r="Q39" s="18"/>
      <c r="R39" s="22"/>
      <c r="S39" s="18">
        <f>_xlfn.XLOOKUP(I39,'[1]Planta Est'!$K:$K,'[1]Planta Est'!$M:$M,0,0)</f>
        <v>0</v>
      </c>
    </row>
    <row r="40" spans="1:19" ht="25.5" customHeight="1" x14ac:dyDescent="0.2">
      <c r="A40" s="21"/>
      <c r="G40" s="12"/>
      <c r="H40" s="19">
        <v>21</v>
      </c>
      <c r="I40" s="20">
        <v>79420447</v>
      </c>
      <c r="J40" s="19">
        <v>219</v>
      </c>
      <c r="K40" s="19">
        <v>18</v>
      </c>
      <c r="L40" s="18" t="str">
        <f>_xlfn.XLOOKUP(I40,'[1]Planta Est'!$K:$K,'[1]Planta Est'!$L:$L,"",0)</f>
        <v>CUBILLOS OLARTE NELSON AUGUSTO</v>
      </c>
      <c r="M40" s="19"/>
      <c r="N40" s="19"/>
      <c r="O40" s="20"/>
      <c r="P40" s="18" t="str" cm="1">
        <f t="array" ref="P40">IF(O40="","",_xlfn.XLOOKUP(O40,$A$20:$A$20,$F$20:$F$20,""))</f>
        <v/>
      </c>
      <c r="Q40" s="18"/>
      <c r="R40" s="22"/>
      <c r="S40" s="18">
        <f>_xlfn.XLOOKUP(I40,'[1]Planta Est'!$K:$K,'[1]Planta Est'!$M:$M,0,0)</f>
        <v>0</v>
      </c>
    </row>
    <row r="41" spans="1:19" ht="25.5" customHeight="1" x14ac:dyDescent="0.2">
      <c r="A41" s="21"/>
      <c r="G41" s="12"/>
      <c r="H41" s="19">
        <v>22</v>
      </c>
      <c r="I41" s="20">
        <v>91488864</v>
      </c>
      <c r="J41" s="19">
        <v>219</v>
      </c>
      <c r="K41" s="19">
        <v>18</v>
      </c>
      <c r="L41" s="18" t="str">
        <f>_xlfn.XLOOKUP(I41,'[1]Planta Est'!$K:$K,'[1]Planta Est'!$L:$L,"",0)</f>
        <v>REY GUZMAN JUAN PABLO ERNESTO</v>
      </c>
      <c r="M41" s="19"/>
      <c r="N41" s="19"/>
      <c r="O41" s="20"/>
      <c r="P41" s="18" t="str" cm="1">
        <f t="array" ref="P41">IF(O41="","",_xlfn.XLOOKUP(O41,$A$20:$A$20,$F$20:$F$20,""))</f>
        <v/>
      </c>
      <c r="Q41" s="18"/>
      <c r="R41" s="22"/>
      <c r="S41" s="18">
        <f>_xlfn.XLOOKUP(I41,'[1]Planta Est'!$K:$K,'[1]Planta Est'!$M:$M,0,0)</f>
        <v>0</v>
      </c>
    </row>
    <row r="42" spans="1:19" ht="25.5" customHeight="1" x14ac:dyDescent="0.2">
      <c r="A42" s="21"/>
      <c r="G42" s="12"/>
      <c r="H42" s="19">
        <v>23</v>
      </c>
      <c r="I42" s="20">
        <v>91230850</v>
      </c>
      <c r="J42" s="19">
        <v>219</v>
      </c>
      <c r="K42" s="19">
        <v>18</v>
      </c>
      <c r="L42" s="18" t="str">
        <f>_xlfn.XLOOKUP(I42,'[1]Planta Est'!$K:$K,'[1]Planta Est'!$L:$L,"",0)</f>
        <v>DIAZ RODRIGUEZ EDGAR EDUARDO</v>
      </c>
      <c r="M42" s="19"/>
      <c r="N42" s="19"/>
      <c r="O42" s="20"/>
      <c r="P42" s="18" t="str" cm="1">
        <f t="array" ref="P42">IF(O42="","",_xlfn.XLOOKUP(O42,$A$20:$A$20,$F$20:$F$20,""))</f>
        <v/>
      </c>
      <c r="Q42" s="18"/>
      <c r="R42" s="22"/>
      <c r="S42" s="18">
        <f>_xlfn.XLOOKUP(I42,'[1]Planta Est'!$K:$K,'[1]Planta Est'!$M:$M,0,0)</f>
        <v>0</v>
      </c>
    </row>
    <row r="43" spans="1:19" ht="25.5" customHeight="1" x14ac:dyDescent="0.2">
      <c r="A43" s="21"/>
      <c r="G43" s="12"/>
      <c r="H43" s="19">
        <v>24</v>
      </c>
      <c r="I43" s="20">
        <v>65742185</v>
      </c>
      <c r="J43" s="19">
        <v>219</v>
      </c>
      <c r="K43" s="19">
        <v>18</v>
      </c>
      <c r="L43" s="18" t="str">
        <f>_xlfn.XLOOKUP(I43,'[1]Planta Est'!$K:$K,'[1]Planta Est'!$L:$L,"",0)</f>
        <v>SANTOS CARDENAS DEYCI MERCEDES</v>
      </c>
      <c r="M43" s="19"/>
      <c r="N43" s="19"/>
      <c r="O43" s="20"/>
      <c r="P43" s="18" t="str" cm="1">
        <f t="array" ref="P43">IF(O43="","",_xlfn.XLOOKUP(O43,$A$20:$A$20,$F$20:$F$20,""))</f>
        <v/>
      </c>
      <c r="Q43" s="18"/>
      <c r="R43" s="22"/>
      <c r="S43" s="18" t="str">
        <f>_xlfn.XLOOKUP(I43,'[1]Planta Est'!$K:$K,'[1]Planta Est'!$M:$M,0,0)</f>
        <v>Encargo</v>
      </c>
    </row>
    <row r="44" spans="1:19" ht="25.5" customHeight="1" x14ac:dyDescent="0.2">
      <c r="A44" s="21"/>
      <c r="G44" s="12"/>
      <c r="H44" s="19">
        <v>25</v>
      </c>
      <c r="I44" s="20">
        <v>79899645</v>
      </c>
      <c r="J44" s="19">
        <v>219</v>
      </c>
      <c r="K44" s="19">
        <v>18</v>
      </c>
      <c r="L44" s="18" t="str">
        <f>_xlfn.XLOOKUP(I44,'[1]Planta Est'!$K:$K,'[1]Planta Est'!$L:$L,"",0)</f>
        <v>SUAREZ SOTO ORLANDO</v>
      </c>
      <c r="M44" s="19"/>
      <c r="N44" s="19"/>
      <c r="O44" s="20"/>
      <c r="P44" s="18" t="str" cm="1">
        <f t="array" ref="P44">IF(O44="","",_xlfn.XLOOKUP(O44,$A$20:$A$20,$F$20:$F$20,""))</f>
        <v/>
      </c>
      <c r="Q44" s="18"/>
      <c r="R44" s="22"/>
      <c r="S44" s="18">
        <f>_xlfn.XLOOKUP(I44,'[1]Planta Est'!$K:$K,'[1]Planta Est'!$M:$M,0,0)</f>
        <v>0</v>
      </c>
    </row>
    <row r="45" spans="1:19" ht="25.5" customHeight="1" x14ac:dyDescent="0.2">
      <c r="A45" s="21"/>
      <c r="G45" s="12"/>
      <c r="H45" s="19">
        <v>26</v>
      </c>
      <c r="I45" s="20">
        <v>27682764</v>
      </c>
      <c r="J45" s="19">
        <v>219</v>
      </c>
      <c r="K45" s="19">
        <v>18</v>
      </c>
      <c r="L45" s="18" t="str">
        <f>_xlfn.XLOOKUP(I45,'[1]Planta Est'!$K:$K,'[1]Planta Est'!$L:$L,"",0)</f>
        <v>NOCUA PEREZ CARMEN ROSA</v>
      </c>
      <c r="M45" s="19"/>
      <c r="N45" s="19"/>
      <c r="O45" s="20"/>
      <c r="P45" s="18" t="str" cm="1">
        <f t="array" ref="P45">IF(O45="","",_xlfn.XLOOKUP(O45,$A$20:$A$20,$F$20:$F$20,""))</f>
        <v/>
      </c>
      <c r="Q45" s="18"/>
      <c r="R45" s="22"/>
      <c r="S45" s="18" t="str">
        <f>_xlfn.XLOOKUP(I45,'[1]Planta Est'!$K:$K,'[1]Planta Est'!$M:$M,0,0)</f>
        <v>Encargo</v>
      </c>
    </row>
    <row r="46" spans="1:19" ht="25.5" customHeight="1" x14ac:dyDescent="0.2">
      <c r="A46" s="21"/>
      <c r="G46" s="12"/>
      <c r="H46" s="19">
        <v>27</v>
      </c>
      <c r="I46" s="20">
        <v>79124442</v>
      </c>
      <c r="J46" s="19">
        <v>219</v>
      </c>
      <c r="K46" s="19">
        <v>18</v>
      </c>
      <c r="L46" s="18" t="str">
        <f>_xlfn.XLOOKUP(I46,'[1]Planta Est'!$K:$K,'[1]Planta Est'!$L:$L,"",0)</f>
        <v>GONZALEZ ARGUMERO BELISARIO</v>
      </c>
      <c r="M46" s="19"/>
      <c r="N46" s="19"/>
      <c r="O46" s="20"/>
      <c r="P46" s="18" t="str" cm="1">
        <f t="array" ref="P46">IF(O46="","",_xlfn.XLOOKUP(O46,$A$20:$A$20,$F$20:$F$20,""))</f>
        <v/>
      </c>
      <c r="Q46" s="18"/>
      <c r="R46" s="22"/>
      <c r="S46" s="18">
        <f>_xlfn.XLOOKUP(I46,'[1]Planta Est'!$K:$K,'[1]Planta Est'!$M:$M,0,0)</f>
        <v>0</v>
      </c>
    </row>
    <row r="47" spans="1:19" ht="25.5" customHeight="1" x14ac:dyDescent="0.2">
      <c r="A47" s="21"/>
      <c r="G47" s="12"/>
      <c r="H47" s="19">
        <v>28</v>
      </c>
      <c r="I47" s="20">
        <v>52009452</v>
      </c>
      <c r="J47" s="19">
        <v>219</v>
      </c>
      <c r="K47" s="19">
        <v>18</v>
      </c>
      <c r="L47" s="18" t="str">
        <f>_xlfn.XLOOKUP(I47,'[1]Planta Est'!$K:$K,'[1]Planta Est'!$L:$L,"",0)</f>
        <v>MORALES CUEVAS CLAUDIA YAMILE</v>
      </c>
      <c r="M47" s="19"/>
      <c r="N47" s="19"/>
      <c r="O47" s="20"/>
      <c r="P47" s="18" t="str" cm="1">
        <f t="array" ref="P47">IF(O47="","",_xlfn.XLOOKUP(O47,$A$20:$A$20,$F$20:$F$20,""))</f>
        <v/>
      </c>
      <c r="Q47" s="18"/>
      <c r="R47" s="22"/>
      <c r="S47" s="18">
        <f>_xlfn.XLOOKUP(I47,'[1]Planta Est'!$K:$K,'[1]Planta Est'!$M:$M,0,0)</f>
        <v>0</v>
      </c>
    </row>
    <row r="48" spans="1:19" ht="25.5" customHeight="1" x14ac:dyDescent="0.2">
      <c r="A48" s="21"/>
      <c r="G48" s="12"/>
      <c r="H48" s="19">
        <v>29</v>
      </c>
      <c r="I48" s="20">
        <v>80527818</v>
      </c>
      <c r="J48" s="19">
        <v>219</v>
      </c>
      <c r="K48" s="19">
        <v>18</v>
      </c>
      <c r="L48" s="18" t="str">
        <f>_xlfn.XLOOKUP(I48,'[1]Planta Est'!$K:$K,'[1]Planta Est'!$L:$L,"",0)</f>
        <v>ESCOBAR ROJAS PEDRO ALEJANDRO</v>
      </c>
      <c r="M48" s="19"/>
      <c r="N48" s="19"/>
      <c r="O48" s="20"/>
      <c r="P48" s="18" t="str" cm="1">
        <f t="array" ref="P48">IF(O48="","",_xlfn.XLOOKUP(O48,$A$20:$A$20,$F$20:$F$20,""))</f>
        <v/>
      </c>
      <c r="Q48" s="18"/>
      <c r="R48" s="22"/>
      <c r="S48" s="18" t="str">
        <f>_xlfn.XLOOKUP(I48,'[1]Planta Est'!$K:$K,'[1]Planta Est'!$M:$M,0,0)</f>
        <v>Encargo</v>
      </c>
    </row>
    <row r="49" spans="1:19" ht="25.5" customHeight="1" x14ac:dyDescent="0.2">
      <c r="A49" s="21"/>
      <c r="G49" s="12"/>
      <c r="H49" s="19">
        <v>30</v>
      </c>
      <c r="I49" s="20">
        <v>52438489</v>
      </c>
      <c r="J49" s="19">
        <v>219</v>
      </c>
      <c r="K49" s="19">
        <v>18</v>
      </c>
      <c r="L49" s="18" t="str">
        <f>_xlfn.XLOOKUP(I49,'[1]Planta Est'!$K:$K,'[1]Planta Est'!$L:$L,"",0)</f>
        <v>SANCHEZ ARAGON DORY CONSTANZA</v>
      </c>
      <c r="M49" s="19"/>
      <c r="N49" s="19"/>
      <c r="O49" s="20"/>
      <c r="P49" s="18" t="str" cm="1">
        <f t="array" ref="P49">IF(O49="","",_xlfn.XLOOKUP(O49,$A$20:$A$20,$F$20:$F$20,""))</f>
        <v/>
      </c>
      <c r="Q49" s="18"/>
      <c r="R49" s="22"/>
      <c r="S49" s="18">
        <f>_xlfn.XLOOKUP(I49,'[1]Planta Est'!$K:$K,'[1]Planta Est'!$M:$M,0,0)</f>
        <v>0</v>
      </c>
    </row>
    <row r="50" spans="1:19" ht="25.5" customHeight="1" x14ac:dyDescent="0.2">
      <c r="A50" s="21"/>
      <c r="G50" s="12"/>
      <c r="H50" s="19">
        <v>31</v>
      </c>
      <c r="I50" s="20">
        <v>28698556</v>
      </c>
      <c r="J50" s="19">
        <v>219</v>
      </c>
      <c r="K50" s="19">
        <v>18</v>
      </c>
      <c r="L50" s="18" t="str">
        <f>_xlfn.XLOOKUP(I50,'[1]Planta Est'!$K:$K,'[1]Planta Est'!$L:$L,"",0)</f>
        <v>GUAYABO RODRIGUEZ NANCY</v>
      </c>
      <c r="M50" s="19"/>
      <c r="N50" s="19"/>
      <c r="O50" s="20"/>
      <c r="P50" s="18" t="str" cm="1">
        <f t="array" ref="P50">IF(O50="","",_xlfn.XLOOKUP(O50,$A$20:$A$20,$F$20:$F$20,""))</f>
        <v/>
      </c>
      <c r="Q50" s="18"/>
      <c r="R50" s="22"/>
      <c r="S50" s="18">
        <f>_xlfn.XLOOKUP(I50,'[1]Planta Est'!$K:$K,'[1]Planta Est'!$M:$M,0,0)</f>
        <v>0</v>
      </c>
    </row>
    <row r="51" spans="1:19" ht="25.5" customHeight="1" x14ac:dyDescent="0.2">
      <c r="A51" s="21"/>
      <c r="G51" s="12"/>
      <c r="H51" s="19">
        <v>32</v>
      </c>
      <c r="I51" s="20">
        <v>52324117</v>
      </c>
      <c r="J51" s="19">
        <v>219</v>
      </c>
      <c r="K51" s="19">
        <v>18</v>
      </c>
      <c r="L51" s="18" t="str">
        <f>_xlfn.XLOOKUP(I51,'[1]Planta Est'!$K:$K,'[1]Planta Est'!$L:$L,"",0)</f>
        <v>RAMIREZ MORENO MONICA JANNETH</v>
      </c>
      <c r="M51" s="19"/>
      <c r="N51" s="19"/>
      <c r="O51" s="20"/>
      <c r="P51" s="18" t="str" cm="1">
        <f t="array" ref="P51">IF(O51="","",_xlfn.XLOOKUP(O51,$A$20:$A$20,$F$20:$F$20,""))</f>
        <v/>
      </c>
      <c r="Q51" s="18"/>
      <c r="R51" s="22"/>
      <c r="S51" s="18">
        <f>_xlfn.XLOOKUP(I51,'[1]Planta Est'!$K:$K,'[1]Planta Est'!$M:$M,0,0)</f>
        <v>0</v>
      </c>
    </row>
    <row r="52" spans="1:19" ht="25.5" customHeight="1" x14ac:dyDescent="0.2">
      <c r="A52" s="21"/>
      <c r="G52" s="12"/>
      <c r="H52" s="19">
        <v>33</v>
      </c>
      <c r="I52" s="20">
        <v>79343273</v>
      </c>
      <c r="J52" s="19">
        <v>219</v>
      </c>
      <c r="K52" s="19">
        <v>18</v>
      </c>
      <c r="L52" s="18" t="str">
        <f>_xlfn.XLOOKUP(I52,'[1]Planta Est'!$K:$K,'[1]Planta Est'!$L:$L,"",0)</f>
        <v>GONZALEZ GAMBOA JAIME GABRIEL</v>
      </c>
      <c r="M52" s="19"/>
      <c r="N52" s="19"/>
      <c r="O52" s="20"/>
      <c r="P52" s="18" t="str" cm="1">
        <f t="array" ref="P52">IF(O52="","",_xlfn.XLOOKUP(O52,$A$20:$A$20,$F$20:$F$20,""))</f>
        <v/>
      </c>
      <c r="Q52" s="18"/>
      <c r="R52" s="22"/>
      <c r="S52" s="18">
        <f>_xlfn.XLOOKUP(I52,'[1]Planta Est'!$K:$K,'[1]Planta Est'!$M:$M,0,0)</f>
        <v>0</v>
      </c>
    </row>
    <row r="53" spans="1:19" ht="25.5" customHeight="1" x14ac:dyDescent="0.2">
      <c r="A53" s="21"/>
      <c r="G53" s="12"/>
      <c r="H53" s="19">
        <v>34</v>
      </c>
      <c r="I53" s="20">
        <v>80083450</v>
      </c>
      <c r="J53" s="19">
        <v>219</v>
      </c>
      <c r="K53" s="19">
        <v>18</v>
      </c>
      <c r="L53" s="18" t="str">
        <f>_xlfn.XLOOKUP(I53,'[1]Planta Est'!$K:$K,'[1]Planta Est'!$L:$L,"",0)</f>
        <v>CACERES ROMERO JOHN GONZALO</v>
      </c>
      <c r="M53" s="19"/>
      <c r="N53" s="19"/>
      <c r="O53" s="20"/>
      <c r="P53" s="18" t="str" cm="1">
        <f t="array" ref="P53">IF(O53="","",_xlfn.XLOOKUP(O53,$A$20:$A$20,$F$20:$F$20,""))</f>
        <v/>
      </c>
      <c r="Q53" s="18"/>
      <c r="R53" s="22"/>
      <c r="S53" s="18">
        <f>_xlfn.XLOOKUP(I53,'[1]Planta Est'!$K:$K,'[1]Planta Est'!$M:$M,0,0)</f>
        <v>0</v>
      </c>
    </row>
    <row r="54" spans="1:19" ht="25.5" customHeight="1" x14ac:dyDescent="0.2">
      <c r="A54" s="21"/>
      <c r="G54" s="12"/>
      <c r="H54" s="19">
        <v>35</v>
      </c>
      <c r="I54" s="20">
        <v>40429262</v>
      </c>
      <c r="J54" s="19">
        <v>219</v>
      </c>
      <c r="K54" s="19">
        <v>18</v>
      </c>
      <c r="L54" s="18" t="str">
        <f>_xlfn.XLOOKUP(I54,'[1]Planta Est'!$K:$K,'[1]Planta Est'!$L:$L,"",0)</f>
        <v>ROZO GUTIERREZ HILDA JANETH</v>
      </c>
      <c r="M54" s="19"/>
      <c r="N54" s="19"/>
      <c r="O54" s="20"/>
      <c r="P54" s="18" t="str" cm="1">
        <f t="array" ref="P54">IF(O54="","",_xlfn.XLOOKUP(O54,$A$20:$A$20,$F$20:$F$20,""))</f>
        <v/>
      </c>
      <c r="Q54" s="18"/>
      <c r="R54" s="22"/>
      <c r="S54" s="18">
        <f>_xlfn.XLOOKUP(I54,'[1]Planta Est'!$K:$K,'[1]Planta Est'!$M:$M,0,0)</f>
        <v>0</v>
      </c>
    </row>
    <row r="58" spans="1:19" ht="39.950000000000003" customHeight="1" x14ac:dyDescent="0.2">
      <c r="A58" s="3" t="s">
        <v>40</v>
      </c>
      <c r="B58" s="3"/>
      <c r="C58" s="3"/>
      <c r="D58" s="3"/>
      <c r="E58" s="3"/>
      <c r="F58" s="3"/>
    </row>
  </sheetData>
  <mergeCells count="27">
    <mergeCell ref="J19:K19"/>
    <mergeCell ref="A58:F58"/>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54">
    <cfRule type="duplicateValues" dxfId="1" priority="1"/>
  </conditionalFormatting>
  <conditionalFormatting sqref="M20:O54">
    <cfRule type="expression" dxfId="0" priority="2" stopIfTrue="1">
      <formula>$L20&lt;&gt;""</formula>
    </cfRule>
  </conditionalFormatting>
  <dataValidations count="1">
    <dataValidation type="list" allowBlank="1" showInputMessage="1" showErrorMessage="1" sqref="M20:N54" xr:uid="{AFE99F5A-5F26-469C-B084-DCE7493C3DCC}">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2026-09-22T22:34:55Z</dcterms:created>
  <dcterms:modified xsi:type="dcterms:W3CDTF">2026-09-22T22:34:57Z</dcterms:modified>
</cp:coreProperties>
</file>