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0" documentId="8_{0FE387F4-DFAD-42C9-BB70-1D74FD858213}" xr6:coauthVersionLast="47" xr6:coauthVersionMax="47" xr10:uidLastSave="{00000000-0000-0000-0000-000000000000}"/>
  <bookViews>
    <workbookView xWindow="-120" yWindow="-120" windowWidth="38640" windowHeight="21120" xr2:uid="{98CA4AC1-6D27-416F-874F-8F9B2568A303}"/>
  </bookViews>
  <sheets>
    <sheet name="Grupo 2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P20" i="1" a="1"/>
  <c r="P20" i="1" s="1"/>
  <c r="P21" i="1" a="1"/>
  <c r="P21" i="1"/>
  <c r="P22" i="1" a="1"/>
  <c r="P22" i="1"/>
  <c r="P23" i="1" a="1"/>
  <c r="P23" i="1"/>
  <c r="P24" i="1" a="1"/>
  <c r="P24" i="1"/>
  <c r="P25" i="1" a="1"/>
  <c r="P25" i="1"/>
  <c r="P26" i="1" a="1"/>
  <c r="P26" i="1"/>
  <c r="P27" i="1" a="1"/>
  <c r="P27" i="1"/>
  <c r="P28" i="1" a="1"/>
  <c r="P28" i="1"/>
  <c r="P29" i="1" a="1"/>
  <c r="P29" i="1"/>
  <c r="P30" i="1" a="1"/>
  <c r="P30" i="1" s="1"/>
  <c r="P31" i="1" a="1"/>
  <c r="P31" i="1"/>
  <c r="P32" i="1" a="1"/>
  <c r="P32" i="1"/>
  <c r="P33" i="1" a="1"/>
  <c r="P33" i="1"/>
  <c r="P34" i="1" a="1"/>
  <c r="P34" i="1"/>
  <c r="P35" i="1" a="1"/>
  <c r="P35" i="1"/>
  <c r="P36" i="1" a="1"/>
  <c r="P36" i="1"/>
  <c r="P37" i="1" a="1"/>
  <c r="P37" i="1"/>
  <c r="P38" i="1" a="1"/>
  <c r="P38" i="1"/>
  <c r="P39" i="1" a="1"/>
  <c r="P39" i="1"/>
  <c r="P40" i="1" a="1"/>
  <c r="P40" i="1" s="1"/>
  <c r="P41" i="1" a="1"/>
  <c r="P41" i="1"/>
  <c r="P42" i="1" a="1"/>
  <c r="P42" i="1"/>
  <c r="P43" i="1" a="1"/>
  <c r="P43" i="1"/>
  <c r="P44" i="1" a="1"/>
  <c r="P44" i="1"/>
  <c r="P45" i="1" a="1"/>
  <c r="P45" i="1"/>
  <c r="P46" i="1" a="1"/>
  <c r="P46" i="1"/>
  <c r="P47" i="1" a="1"/>
  <c r="P47" i="1"/>
  <c r="P48" i="1" a="1"/>
  <c r="P48" i="1"/>
  <c r="P49" i="1" a="1"/>
  <c r="P49" i="1"/>
  <c r="P50" i="1" a="1"/>
  <c r="P50" i="1" s="1"/>
  <c r="P51" i="1" a="1"/>
  <c r="P51" i="1"/>
  <c r="P52" i="1" a="1"/>
  <c r="P52" i="1"/>
  <c r="P53" i="1" a="1"/>
  <c r="P53" i="1"/>
  <c r="P54" i="1" a="1"/>
  <c r="P54" i="1"/>
  <c r="P55" i="1" a="1"/>
  <c r="P55" i="1"/>
  <c r="P56" i="1" a="1"/>
  <c r="P56" i="1"/>
  <c r="P57" i="1" a="1"/>
  <c r="P57" i="1"/>
  <c r="P58" i="1" a="1"/>
  <c r="P5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<sst xmlns="http://schemas.openxmlformats.org/spreadsheetml/2006/main" count="43" uniqueCount="41">
  <si>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</si>
  <si>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</si>
  <si>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</si>
  <si>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29 )</t>
  </si>
  <si>
    <t>Código Encargo</t>
  </si>
  <si>
    <t>Grado Encargo</t>
  </si>
  <si>
    <t>Nivel Jerárquico Encargo</t>
  </si>
  <si>
    <t>Profesional</t>
  </si>
  <si>
    <t>Denominación Encargo</t>
  </si>
  <si>
    <t>Profesional Universitario</t>
  </si>
  <si>
    <t>Ubicación Encargo</t>
  </si>
  <si>
    <t>DIRECCION LOCAL DE EDUCACION 15 - ANTONIO NARIÑO</t>
  </si>
  <si>
    <t>Ocurrencias</t>
  </si>
  <si>
    <t>Propósito</t>
  </si>
  <si>
    <t>Realizar actividades relacionadas con la administración de los sistemas de información de la localidad y de la oferta y la demanda de cupos escolares en la localidad con el fin de dar respuesta a las necesidades de la población.</t>
  </si>
  <si>
    <t>Funciones</t>
  </si>
  <si>
    <t>1. Brindar capacitación en el software y procesos de matrícula al personal de las instituciones y verificar el funcionamiento y uso del mismo. 
2. Realizar actividades que faciliten la información a la comunidad sobre los procesos y procedimientos relacionados con el acceso al sistema educativo. 
3. Atender requerimientos básicos de software de oficina de los usuarios de la SED ubicados en los Colegios y en la Dirección Local de Educación. 
4. Sistematizar información relacionada con los programas y proyectos desarrollados a nivel local de acuerdo con los requerimientos del jefe inmediato. 
5. Brindar asistencia a los funcionarios de la Dirección Local de Educación, instituciones y SED en el uso de los equipos y de otras herramientas tecnológicas empleadas por la entidad
6. Apoyar el diseño y ajuste de indicadores de los procesos de matrícula, estadísticaseducativas y recolección de información en la administración del proceso educativo
local.
7. Las demás que le sean asignadas por el superior inmediato de acuerdo con el niveljerárquico y el propósito del empleo.</t>
  </si>
  <si>
    <t>Educación Requerida</t>
  </si>
  <si>
    <t>Título profesional en Disciplinas académicas de los NBC en:  Ingeniería de Sistemas, Telemática y Afines Administración;  Economía;  Contaduría Pública.  Tarjeta o matrícula profesional en los casos reqlamentados por la Lev.</t>
  </si>
  <si>
    <t>Experiencia Requerida</t>
  </si>
  <si>
    <t>Veinticuatro (24) meses de experiencia profesional relacionada.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</si>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</sst>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hh:mm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0" xfId="0" applyNumberFormat="1" applyFont="1"/>
    <xf numFmtId="165" fontId="1" fillId="0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F32EBF13-0841-439E-895B-843D3D86F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../../../../../../../../scardona_educacionbogota_gov_co/Documents/SED%202024/Encargos%20SED/Audiencias%20encargos%202026/Fase%20II%20-%20Profesionales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903DB-694E-4B47-BB71-9256550C3786}">
  <dimension ref="A1:S62"/>
  <sheetViews>
    <sheetView tabSelected="1" workbookViewId="0">
      <selection sqref="A1:S1"/>
    </sheetView>
  </sheetViews>
  <sheetFormatPr baseColWidth="10" defaultRowHeight="12.75" x14ac:dyDescent="0.2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ht="28.5" customHeight="1" x14ac:dyDescent="0.2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">
      <c r="A4" s="4" t="s">
        <v>2</v>
      </c>
      <c r="B4" s="5">
        <v>46286</v>
      </c>
    </row>
    <row r="6" spans="1:19" ht="21.9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5.75" customHeight="1" x14ac:dyDescent="0.2">
      <c r="A7" s="7" t="s">
        <v>4</v>
      </c>
      <c r="B7" s="7"/>
      <c r="C7" s="8">
        <v>219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 x14ac:dyDescent="0.2">
      <c r="A8" s="7" t="s">
        <v>5</v>
      </c>
      <c r="B8" s="7"/>
      <c r="C8" s="8">
        <v>9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75" customHeight="1" x14ac:dyDescent="0.2">
      <c r="A9" s="7" t="s">
        <v>6</v>
      </c>
      <c r="B9" s="7"/>
      <c r="C9" s="8" t="s">
        <v>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75" customHeight="1" x14ac:dyDescent="0.2">
      <c r="A10" s="7" t="s">
        <v>8</v>
      </c>
      <c r="B10" s="7"/>
      <c r="C10" s="8" t="s">
        <v>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75" customHeight="1" x14ac:dyDescent="0.2">
      <c r="A11" s="7" t="s">
        <v>10</v>
      </c>
      <c r="B11" s="7"/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75" customHeight="1" x14ac:dyDescent="0.2">
      <c r="A12" s="7" t="s">
        <v>12</v>
      </c>
      <c r="B12" s="7"/>
      <c r="C12" s="8">
        <v>763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5.75" customHeight="1" x14ac:dyDescent="0.2">
      <c r="A13" s="7" t="s">
        <v>13</v>
      </c>
      <c r="B13" s="7"/>
      <c r="C13" s="8" t="s">
        <v>14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05" customHeight="1" x14ac:dyDescent="0.2">
      <c r="A14" s="7" t="s">
        <v>15</v>
      </c>
      <c r="B14" s="7"/>
      <c r="C14" s="8" t="s">
        <v>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5.75" customHeight="1" x14ac:dyDescent="0.2">
      <c r="A15" s="7" t="s">
        <v>17</v>
      </c>
      <c r="B15" s="7"/>
      <c r="C15" s="8" t="s">
        <v>18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75" customHeight="1" x14ac:dyDescent="0.2">
      <c r="A16" s="7" t="s">
        <v>19</v>
      </c>
      <c r="B16" s="7"/>
      <c r="C16" s="8" t="s">
        <v>20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8" spans="1:19" ht="25.5" customHeight="1" x14ac:dyDescent="0.2">
      <c r="A18" s="9" t="s">
        <v>21</v>
      </c>
      <c r="B18" s="9"/>
      <c r="C18" s="9"/>
      <c r="D18" s="9"/>
      <c r="E18" s="9"/>
      <c r="F18" s="9"/>
      <c r="G18" s="12"/>
      <c r="H18" s="10" t="s">
        <v>22</v>
      </c>
      <c r="I18" s="10"/>
      <c r="J18" s="10"/>
      <c r="K18" s="10"/>
    </row>
    <row r="19" spans="1:19" ht="30.75" customHeight="1" x14ac:dyDescent="0.2">
      <c r="A19" s="11" t="s">
        <v>23</v>
      </c>
      <c r="B19" s="11" t="s">
        <v>24</v>
      </c>
      <c r="C19" s="11" t="s">
        <v>25</v>
      </c>
      <c r="D19" s="11" t="s">
        <v>26</v>
      </c>
      <c r="E19" s="11" t="s">
        <v>27</v>
      </c>
      <c r="F19" s="11" t="s">
        <v>28</v>
      </c>
      <c r="G19" s="13"/>
      <c r="H19" s="14" t="s">
        <v>29</v>
      </c>
      <c r="I19" s="14" t="s">
        <v>30</v>
      </c>
      <c r="J19" s="15" t="s">
        <v>31</v>
      </c>
      <c r="K19" s="16"/>
      <c r="L19" s="14" t="s">
        <v>32</v>
      </c>
      <c r="M19" s="17" t="s">
        <v>33</v>
      </c>
      <c r="N19" s="17" t="s">
        <v>34</v>
      </c>
      <c r="O19" s="17" t="s">
        <v>35</v>
      </c>
      <c r="P19" s="17" t="s">
        <v>36</v>
      </c>
      <c r="Q19" s="17" t="s">
        <v>37</v>
      </c>
      <c r="R19" s="17" t="s">
        <v>38</v>
      </c>
      <c r="S19" s="17" t="s">
        <v>39</v>
      </c>
    </row>
    <row r="20" spans="1:19" ht="25.5" customHeight="1" x14ac:dyDescent="0.2">
      <c r="A20" s="20">
        <v>763</v>
      </c>
      <c r="B20" s="19" t="s">
        <v>7</v>
      </c>
      <c r="C20" s="19">
        <v>219</v>
      </c>
      <c r="D20" s="19">
        <v>9</v>
      </c>
      <c r="E20" s="18" t="str">
        <f>_xlfn.XLOOKUP(A20,'[1]Planta Est'!$A:$A,'[1]Planta Est'!$V:$V,"",0)</f>
        <v>DILE - Cobertura</v>
      </c>
      <c r="F20" s="18" t="s">
        <v>11</v>
      </c>
      <c r="G20" s="12"/>
      <c r="H20" s="19">
        <v>1</v>
      </c>
      <c r="I20" s="20">
        <v>1013580322</v>
      </c>
      <c r="J20" s="19">
        <v>219</v>
      </c>
      <c r="K20" s="19">
        <v>7</v>
      </c>
      <c r="L20" s="18" t="str">
        <f>_xlfn.XLOOKUP(I20,'[1]Planta Est'!$K:$K,'[1]Planta Est'!$L:$L,"",0)</f>
        <v>MENA GARZON DESIDERIO</v>
      </c>
      <c r="M20" s="19"/>
      <c r="N20" s="19"/>
      <c r="O20" s="20"/>
      <c r="P20" s="18" t="str" cm="1">
        <f t="array" ref="P20">IF(O20="","",_xlfn.XLOOKUP(O20,$A$20:$A$20,$F$20:$F$20,""))</f>
        <v/>
      </c>
      <c r="Q20" s="18"/>
      <c r="R20" s="22"/>
      <c r="S20" s="18">
        <f>_xlfn.XLOOKUP(I20,'[1]Planta Est'!$K:$K,'[1]Planta Est'!$M:$M,0,0)</f>
        <v>0</v>
      </c>
    </row>
    <row r="21" spans="1:19" ht="25.5" customHeight="1" x14ac:dyDescent="0.2">
      <c r="A21" s="21"/>
      <c r="G21" s="12"/>
      <c r="H21" s="19">
        <v>2</v>
      </c>
      <c r="I21" s="20">
        <v>1073510276</v>
      </c>
      <c r="J21" s="19">
        <v>219</v>
      </c>
      <c r="K21" s="19">
        <v>1</v>
      </c>
      <c r="L21" s="18" t="str">
        <f>_xlfn.XLOOKUP(I21,'[1]Planta Est'!$K:$K,'[1]Planta Est'!$L:$L,"",0)</f>
        <v>INSUASTY VELA JUAN SEBASTIAN</v>
      </c>
      <c r="M21" s="19"/>
      <c r="N21" s="19"/>
      <c r="O21" s="20"/>
      <c r="P21" s="18" t="str" cm="1">
        <f t="array" ref="P21">IF(O21="","",_xlfn.XLOOKUP(O21,$A$20:$A$20,$F$20:$F$20,""))</f>
        <v/>
      </c>
      <c r="Q21" s="18"/>
      <c r="R21" s="22"/>
      <c r="S21" s="18">
        <f>_xlfn.XLOOKUP(I21,'[1]Planta Est'!$K:$K,'[1]Planta Est'!$M:$M,0,0)</f>
        <v>0</v>
      </c>
    </row>
    <row r="22" spans="1:19" ht="25.5" customHeight="1" x14ac:dyDescent="0.2">
      <c r="A22" s="21"/>
      <c r="G22" s="12"/>
      <c r="H22" s="19">
        <v>3</v>
      </c>
      <c r="I22" s="20">
        <v>52525635</v>
      </c>
      <c r="J22" s="19">
        <v>314</v>
      </c>
      <c r="K22" s="19">
        <v>19</v>
      </c>
      <c r="L22" s="18" t="str">
        <f>_xlfn.XLOOKUP(I22,'[1]Planta Est'!$K:$K,'[1]Planta Est'!$L:$L,"",0)</f>
        <v>GOMEZ RIVERA LEIDA MARCIA</v>
      </c>
      <c r="M22" s="19"/>
      <c r="N22" s="19"/>
      <c r="O22" s="20"/>
      <c r="P22" s="18" t="str" cm="1">
        <f t="array" ref="P22">IF(O22="","",_xlfn.XLOOKUP(O22,$A$20:$A$20,$F$20:$F$20,""))</f>
        <v/>
      </c>
      <c r="Q22" s="18"/>
      <c r="R22" s="22"/>
      <c r="S22" s="18" t="str">
        <f>_xlfn.XLOOKUP(I22,'[1]Planta Est'!$K:$K,'[1]Planta Est'!$M:$M,0,0)</f>
        <v>Encargo</v>
      </c>
    </row>
    <row r="23" spans="1:19" ht="25.5" customHeight="1" x14ac:dyDescent="0.2">
      <c r="A23" s="21"/>
      <c r="G23" s="12"/>
      <c r="H23" s="19">
        <v>4</v>
      </c>
      <c r="I23" s="20">
        <v>20916873</v>
      </c>
      <c r="J23" s="19">
        <v>314</v>
      </c>
      <c r="K23" s="19">
        <v>19</v>
      </c>
      <c r="L23" s="18" t="str">
        <f>_xlfn.XLOOKUP(I23,'[1]Planta Est'!$K:$K,'[1]Planta Est'!$L:$L,"",0)</f>
        <v>VELASQUEZ RODRIGUEZ ADRIANA MARIA</v>
      </c>
      <c r="M23" s="19"/>
      <c r="N23" s="19"/>
      <c r="O23" s="20"/>
      <c r="P23" s="18" t="str" cm="1">
        <f t="array" ref="P23">IF(O23="","",_xlfn.XLOOKUP(O23,$A$20:$A$20,$F$20:$F$20,""))</f>
        <v/>
      </c>
      <c r="Q23" s="18"/>
      <c r="R23" s="22"/>
      <c r="S23" s="18" t="str">
        <f>_xlfn.XLOOKUP(I23,'[1]Planta Est'!$K:$K,'[1]Planta Est'!$M:$M,0,0)</f>
        <v>Encargo</v>
      </c>
    </row>
    <row r="24" spans="1:19" ht="25.5" customHeight="1" x14ac:dyDescent="0.2">
      <c r="A24" s="21"/>
      <c r="G24" s="12"/>
      <c r="H24" s="19">
        <v>5</v>
      </c>
      <c r="I24" s="20">
        <v>52585657</v>
      </c>
      <c r="J24" s="19">
        <v>314</v>
      </c>
      <c r="K24" s="19">
        <v>19</v>
      </c>
      <c r="L24" s="18" t="str">
        <f>_xlfn.XLOOKUP(I24,'[1]Planta Est'!$K:$K,'[1]Planta Est'!$L:$L,"",0)</f>
        <v>RODRIGUEZ JIMENEZ SANTA LILIANA</v>
      </c>
      <c r="M24" s="19"/>
      <c r="N24" s="19"/>
      <c r="O24" s="20"/>
      <c r="P24" s="18" t="str" cm="1">
        <f t="array" ref="P24">IF(O24="","",_xlfn.XLOOKUP(O24,$A$20:$A$20,$F$20:$F$20,""))</f>
        <v/>
      </c>
      <c r="Q24" s="18"/>
      <c r="R24" s="22"/>
      <c r="S24" s="18" t="str">
        <f>_xlfn.XLOOKUP(I24,'[1]Planta Est'!$K:$K,'[1]Planta Est'!$M:$M,0,0)</f>
        <v>Encargo</v>
      </c>
    </row>
    <row r="25" spans="1:19" ht="25.5" customHeight="1" x14ac:dyDescent="0.2">
      <c r="A25" s="21"/>
      <c r="G25" s="12"/>
      <c r="H25" s="19">
        <v>6</v>
      </c>
      <c r="I25" s="20">
        <v>1026566922</v>
      </c>
      <c r="J25" s="19">
        <v>314</v>
      </c>
      <c r="K25" s="19">
        <v>19</v>
      </c>
      <c r="L25" s="18" t="str">
        <f>_xlfn.XLOOKUP(I25,'[1]Planta Est'!$K:$K,'[1]Planta Est'!$L:$L,"",0)</f>
        <v>GOMEZ PINILLA JOSE LUIS</v>
      </c>
      <c r="M25" s="19"/>
      <c r="N25" s="19"/>
      <c r="O25" s="20"/>
      <c r="P25" s="18" t="str" cm="1">
        <f t="array" ref="P25">IF(O25="","",_xlfn.XLOOKUP(O25,$A$20:$A$20,$F$20:$F$20,""))</f>
        <v/>
      </c>
      <c r="Q25" s="18"/>
      <c r="R25" s="22"/>
      <c r="S25" s="18">
        <f>_xlfn.XLOOKUP(I25,'[1]Planta Est'!$K:$K,'[1]Planta Est'!$M:$M,0,0)</f>
        <v>0</v>
      </c>
    </row>
    <row r="26" spans="1:19" ht="25.5" customHeight="1" x14ac:dyDescent="0.2">
      <c r="A26" s="21"/>
      <c r="G26" s="12"/>
      <c r="H26" s="19">
        <v>7</v>
      </c>
      <c r="I26" s="20">
        <v>52077784</v>
      </c>
      <c r="J26" s="19">
        <v>314</v>
      </c>
      <c r="K26" s="19">
        <v>17</v>
      </c>
      <c r="L26" s="18" t="str">
        <f>_xlfn.XLOOKUP(I26,'[1]Planta Est'!$K:$K,'[1]Planta Est'!$L:$L,"",0)</f>
        <v>LEGUIZAMON BUITRAGO ROSA DELIA</v>
      </c>
      <c r="M26" s="19"/>
      <c r="N26" s="19"/>
      <c r="O26" s="20"/>
      <c r="P26" s="18" t="str" cm="1">
        <f t="array" ref="P26">IF(O26="","",_xlfn.XLOOKUP(O26,$A$20:$A$20,$F$20:$F$20,""))</f>
        <v/>
      </c>
      <c r="Q26" s="18"/>
      <c r="R26" s="22"/>
      <c r="S26" s="18" t="str">
        <f>_xlfn.XLOOKUP(I26,'[1]Planta Est'!$K:$K,'[1]Planta Est'!$M:$M,0,0)</f>
        <v>Encargo</v>
      </c>
    </row>
    <row r="27" spans="1:19" ht="25.5" customHeight="1" x14ac:dyDescent="0.2">
      <c r="A27" s="21"/>
      <c r="G27" s="12"/>
      <c r="H27" s="19">
        <v>8</v>
      </c>
      <c r="I27" s="20">
        <v>11315868</v>
      </c>
      <c r="J27" s="19">
        <v>314</v>
      </c>
      <c r="K27" s="19">
        <v>17</v>
      </c>
      <c r="L27" s="18" t="str">
        <f>_xlfn.XLOOKUP(I27,'[1]Planta Est'!$K:$K,'[1]Planta Est'!$L:$L,"",0)</f>
        <v>MARIN BELTRAN BLAS</v>
      </c>
      <c r="M27" s="19"/>
      <c r="N27" s="19"/>
      <c r="O27" s="20"/>
      <c r="P27" s="18" t="str" cm="1">
        <f t="array" ref="P27">IF(O27="","",_xlfn.XLOOKUP(O27,$A$20:$A$20,$F$20:$F$20,""))</f>
        <v/>
      </c>
      <c r="Q27" s="18"/>
      <c r="R27" s="22"/>
      <c r="S27" s="18" t="str">
        <f>_xlfn.XLOOKUP(I27,'[1]Planta Est'!$K:$K,'[1]Planta Est'!$M:$M,0,0)</f>
        <v>Encargo</v>
      </c>
    </row>
    <row r="28" spans="1:19" ht="25.5" customHeight="1" x14ac:dyDescent="0.2">
      <c r="A28" s="21"/>
      <c r="G28" s="12"/>
      <c r="H28" s="19">
        <v>9</v>
      </c>
      <c r="I28" s="20">
        <v>1018458651</v>
      </c>
      <c r="J28" s="19">
        <v>314</v>
      </c>
      <c r="K28" s="19">
        <v>12</v>
      </c>
      <c r="L28" s="18" t="str">
        <f>_xlfn.XLOOKUP(I28,'[1]Planta Est'!$K:$K,'[1]Planta Est'!$L:$L,"",0)</f>
        <v>GALINDO PINEDA NATALIA ALEJANDRA</v>
      </c>
      <c r="M28" s="19"/>
      <c r="N28" s="19"/>
      <c r="O28" s="20"/>
      <c r="P28" s="18" t="str" cm="1">
        <f t="array" ref="P28">IF(O28="","",_xlfn.XLOOKUP(O28,$A$20:$A$20,$F$20:$F$20,""))</f>
        <v/>
      </c>
      <c r="Q28" s="18"/>
      <c r="R28" s="22"/>
      <c r="S28" s="18" t="str">
        <f>_xlfn.XLOOKUP(I28,'[1]Planta Est'!$K:$K,'[1]Planta Est'!$M:$M,0,0)</f>
        <v>Encargo</v>
      </c>
    </row>
    <row r="29" spans="1:19" ht="25.5" customHeight="1" x14ac:dyDescent="0.2">
      <c r="A29" s="21"/>
      <c r="G29" s="12"/>
      <c r="H29" s="19">
        <v>10</v>
      </c>
      <c r="I29" s="20">
        <v>51976668</v>
      </c>
      <c r="J29" s="19">
        <v>314</v>
      </c>
      <c r="K29" s="19">
        <v>12</v>
      </c>
      <c r="L29" s="18" t="str">
        <f>_xlfn.XLOOKUP(I29,'[1]Planta Est'!$K:$K,'[1]Planta Est'!$L:$L,"",0)</f>
        <v>RIOS MONDRAGON LIGIA</v>
      </c>
      <c r="M29" s="19"/>
      <c r="N29" s="19"/>
      <c r="O29" s="20"/>
      <c r="P29" s="18" t="str" cm="1">
        <f t="array" ref="P29">IF(O29="","",_xlfn.XLOOKUP(O29,$A$20:$A$20,$F$20:$F$20,""))</f>
        <v/>
      </c>
      <c r="Q29" s="18"/>
      <c r="R29" s="22"/>
      <c r="S29" s="18" t="str">
        <f>_xlfn.XLOOKUP(I29,'[1]Planta Est'!$K:$K,'[1]Planta Est'!$M:$M,0,0)</f>
        <v>Encargo</v>
      </c>
    </row>
    <row r="30" spans="1:19" ht="25.5" customHeight="1" x14ac:dyDescent="0.2">
      <c r="A30" s="21"/>
      <c r="G30" s="12"/>
      <c r="H30" s="19">
        <v>11</v>
      </c>
      <c r="I30" s="20">
        <v>52485329</v>
      </c>
      <c r="J30" s="19">
        <v>314</v>
      </c>
      <c r="K30" s="19">
        <v>12</v>
      </c>
      <c r="L30" s="18" t="str">
        <f>_xlfn.XLOOKUP(I30,'[1]Planta Est'!$K:$K,'[1]Planta Est'!$L:$L,"",0)</f>
        <v>ORJUELA MORENO ESTHER ROCIO</v>
      </c>
      <c r="M30" s="19"/>
      <c r="N30" s="19"/>
      <c r="O30" s="20"/>
      <c r="P30" s="18" t="str" cm="1">
        <f t="array" ref="P30">IF(O30="","",_xlfn.XLOOKUP(O30,$A$20:$A$20,$F$20:$F$20,""))</f>
        <v/>
      </c>
      <c r="Q30" s="18"/>
      <c r="R30" s="22"/>
      <c r="S30" s="18" t="str">
        <f>_xlfn.XLOOKUP(I30,'[1]Planta Est'!$K:$K,'[1]Planta Est'!$M:$M,0,0)</f>
        <v>Encargo</v>
      </c>
    </row>
    <row r="31" spans="1:19" ht="25.5" customHeight="1" x14ac:dyDescent="0.2">
      <c r="A31" s="21"/>
      <c r="G31" s="12"/>
      <c r="H31" s="19">
        <v>12</v>
      </c>
      <c r="I31" s="20">
        <v>79509629</v>
      </c>
      <c r="J31" s="19">
        <v>314</v>
      </c>
      <c r="K31" s="19">
        <v>10</v>
      </c>
      <c r="L31" s="18" t="str">
        <f>_xlfn.XLOOKUP(I31,'[1]Planta Est'!$K:$K,'[1]Planta Est'!$L:$L,"",0)</f>
        <v>PEDRAZA ALVAREZ DOUGLAS</v>
      </c>
      <c r="M31" s="19"/>
      <c r="N31" s="19"/>
      <c r="O31" s="20"/>
      <c r="P31" s="18" t="str" cm="1">
        <f t="array" ref="P31">IF(O31="","",_xlfn.XLOOKUP(O31,$A$20:$A$20,$F$20:$F$20,""))</f>
        <v/>
      </c>
      <c r="Q31" s="18"/>
      <c r="R31" s="22"/>
      <c r="S31" s="18" t="str">
        <f>_xlfn.XLOOKUP(I31,'[1]Planta Est'!$K:$K,'[1]Planta Est'!$M:$M,0,0)</f>
        <v>Encargo</v>
      </c>
    </row>
    <row r="32" spans="1:19" ht="25.5" customHeight="1" x14ac:dyDescent="0.2">
      <c r="A32" s="21"/>
      <c r="G32" s="12"/>
      <c r="H32" s="19">
        <v>13</v>
      </c>
      <c r="I32" s="20">
        <v>35262763</v>
      </c>
      <c r="J32" s="19">
        <v>314</v>
      </c>
      <c r="K32" s="19">
        <v>10</v>
      </c>
      <c r="L32" s="18" t="str">
        <f>_xlfn.XLOOKUP(I32,'[1]Planta Est'!$K:$K,'[1]Planta Est'!$L:$L,"",0)</f>
        <v>BOHORQUEZ SALCEDO CATALINA</v>
      </c>
      <c r="M32" s="19"/>
      <c r="N32" s="19"/>
      <c r="O32" s="20"/>
      <c r="P32" s="18" t="str" cm="1">
        <f t="array" ref="P32">IF(O32="","",_xlfn.XLOOKUP(O32,$A$20:$A$20,$F$20:$F$20,""))</f>
        <v/>
      </c>
      <c r="Q32" s="18"/>
      <c r="R32" s="22"/>
      <c r="S32" s="18" t="str">
        <f>_xlfn.XLOOKUP(I32,'[1]Planta Est'!$K:$K,'[1]Planta Est'!$M:$M,0,0)</f>
        <v>Encargo</v>
      </c>
    </row>
    <row r="33" spans="1:19" ht="25.5" customHeight="1" x14ac:dyDescent="0.2">
      <c r="A33" s="21"/>
      <c r="G33" s="12"/>
      <c r="H33" s="19">
        <v>14</v>
      </c>
      <c r="I33" s="20">
        <v>51599525</v>
      </c>
      <c r="J33" s="19">
        <v>314</v>
      </c>
      <c r="K33" s="19">
        <v>10</v>
      </c>
      <c r="L33" s="18" t="str">
        <f>_xlfn.XLOOKUP(I33,'[1]Planta Est'!$K:$K,'[1]Planta Est'!$L:$L,"",0)</f>
        <v>FOLLECO MARIN MYRIAM</v>
      </c>
      <c r="M33" s="19"/>
      <c r="N33" s="19"/>
      <c r="O33" s="20"/>
      <c r="P33" s="18" t="str" cm="1">
        <f t="array" ref="P33">IF(O33="","",_xlfn.XLOOKUP(O33,$A$20:$A$20,$F$20:$F$20,""))</f>
        <v/>
      </c>
      <c r="Q33" s="18"/>
      <c r="R33" s="22"/>
      <c r="S33" s="18" t="str">
        <f>_xlfn.XLOOKUP(I33,'[1]Planta Est'!$K:$K,'[1]Planta Est'!$M:$M,0,0)</f>
        <v>Encargo</v>
      </c>
    </row>
    <row r="34" spans="1:19" ht="25.5" customHeight="1" x14ac:dyDescent="0.2">
      <c r="A34" s="21"/>
      <c r="G34" s="12"/>
      <c r="H34" s="19">
        <v>15</v>
      </c>
      <c r="I34" s="20">
        <v>52368539</v>
      </c>
      <c r="J34" s="19">
        <v>407</v>
      </c>
      <c r="K34" s="19">
        <v>27</v>
      </c>
      <c r="L34" s="18" t="str">
        <f>_xlfn.XLOOKUP(I34,'[1]Planta Est'!$K:$K,'[1]Planta Est'!$L:$L,"",0)</f>
        <v>VARGAS LEON DURLAY</v>
      </c>
      <c r="M34" s="19"/>
      <c r="N34" s="19"/>
      <c r="O34" s="20"/>
      <c r="P34" s="18" t="str" cm="1">
        <f t="array" ref="P34">IF(O34="","",_xlfn.XLOOKUP(O34,$A$20:$A$20,$F$20:$F$20,""))</f>
        <v/>
      </c>
      <c r="Q34" s="18"/>
      <c r="R34" s="22"/>
      <c r="S34" s="18" t="str">
        <f>_xlfn.XLOOKUP(I34,'[1]Planta Est'!$K:$K,'[1]Planta Est'!$M:$M,0,0)</f>
        <v>Encargo</v>
      </c>
    </row>
    <row r="35" spans="1:19" ht="25.5" customHeight="1" x14ac:dyDescent="0.2">
      <c r="A35" s="21"/>
      <c r="G35" s="12"/>
      <c r="H35" s="19">
        <v>16</v>
      </c>
      <c r="I35" s="20">
        <v>79889906</v>
      </c>
      <c r="J35" s="19">
        <v>440</v>
      </c>
      <c r="K35" s="19">
        <v>27</v>
      </c>
      <c r="L35" s="18" t="str">
        <f>_xlfn.XLOOKUP(I35,'[1]Planta Est'!$K:$K,'[1]Planta Est'!$L:$L,"",0)</f>
        <v>ALVAREZ CHAVEZ JAIRO ANDRES</v>
      </c>
      <c r="M35" s="19"/>
      <c r="N35" s="19"/>
      <c r="O35" s="20"/>
      <c r="P35" s="18" t="str" cm="1">
        <f t="array" ref="P35">IF(O35="","",_xlfn.XLOOKUP(O35,$A$20:$A$20,$F$20:$F$20,""))</f>
        <v/>
      </c>
      <c r="Q35" s="18"/>
      <c r="R35" s="22"/>
      <c r="S35" s="18" t="str">
        <f>_xlfn.XLOOKUP(I35,'[1]Planta Est'!$K:$K,'[1]Planta Est'!$M:$M,0,0)</f>
        <v>Encargo</v>
      </c>
    </row>
    <row r="36" spans="1:19" ht="25.5" customHeight="1" x14ac:dyDescent="0.2">
      <c r="A36" s="21"/>
      <c r="G36" s="12"/>
      <c r="H36" s="19">
        <v>17</v>
      </c>
      <c r="I36" s="20">
        <v>23823920</v>
      </c>
      <c r="J36" s="19">
        <v>440</v>
      </c>
      <c r="K36" s="19">
        <v>27</v>
      </c>
      <c r="L36" s="18" t="str">
        <f>_xlfn.XLOOKUP(I36,'[1]Planta Est'!$K:$K,'[1]Planta Est'!$L:$L,"",0)</f>
        <v>PULIDO REYES ALBA YAKELINE</v>
      </c>
      <c r="M36" s="19"/>
      <c r="N36" s="19"/>
      <c r="O36" s="20"/>
      <c r="P36" s="18" t="str" cm="1">
        <f t="array" ref="P36">IF(O36="","",_xlfn.XLOOKUP(O36,$A$20:$A$20,$F$20:$F$20,""))</f>
        <v/>
      </c>
      <c r="Q36" s="18"/>
      <c r="R36" s="22"/>
      <c r="S36" s="18">
        <f>_xlfn.XLOOKUP(I36,'[1]Planta Est'!$K:$K,'[1]Planta Est'!$M:$M,0,0)</f>
        <v>0</v>
      </c>
    </row>
    <row r="37" spans="1:19" ht="25.5" customHeight="1" x14ac:dyDescent="0.2">
      <c r="A37" s="21"/>
      <c r="G37" s="12"/>
      <c r="H37" s="19">
        <v>18</v>
      </c>
      <c r="I37" s="20">
        <v>52503993</v>
      </c>
      <c r="J37" s="19">
        <v>407</v>
      </c>
      <c r="K37" s="19">
        <v>27</v>
      </c>
      <c r="L37" s="18" t="str">
        <f>_xlfn.XLOOKUP(I37,'[1]Planta Est'!$K:$K,'[1]Planta Est'!$L:$L,"",0)</f>
        <v>AREVALO AREVALO NOELIA</v>
      </c>
      <c r="M37" s="19"/>
      <c r="N37" s="19"/>
      <c r="O37" s="20"/>
      <c r="P37" s="18" t="str" cm="1">
        <f t="array" ref="P37">IF(O37="","",_xlfn.XLOOKUP(O37,$A$20:$A$20,$F$20:$F$20,""))</f>
        <v/>
      </c>
      <c r="Q37" s="18"/>
      <c r="R37" s="22"/>
      <c r="S37" s="18" t="str">
        <f>_xlfn.XLOOKUP(I37,'[1]Planta Est'!$K:$K,'[1]Planta Est'!$M:$M,0,0)</f>
        <v>Encargo</v>
      </c>
    </row>
    <row r="38" spans="1:19" ht="25.5" customHeight="1" x14ac:dyDescent="0.2">
      <c r="A38" s="21"/>
      <c r="G38" s="12"/>
      <c r="H38" s="19">
        <v>19</v>
      </c>
      <c r="I38" s="20">
        <v>1010162395</v>
      </c>
      <c r="J38" s="19">
        <v>407</v>
      </c>
      <c r="K38" s="19">
        <v>27</v>
      </c>
      <c r="L38" s="18" t="str">
        <f>_xlfn.XLOOKUP(I38,'[1]Planta Est'!$K:$K,'[1]Planta Est'!$L:$L,"",0)</f>
        <v>ALARCON VANEGAS NESTOR DANIEL</v>
      </c>
      <c r="M38" s="19"/>
      <c r="N38" s="19"/>
      <c r="O38" s="20"/>
      <c r="P38" s="18" t="str" cm="1">
        <f t="array" ref="P38">IF(O38="","",_xlfn.XLOOKUP(O38,$A$20:$A$20,$F$20:$F$20,""))</f>
        <v/>
      </c>
      <c r="Q38" s="18"/>
      <c r="R38" s="22"/>
      <c r="S38" s="18">
        <f>_xlfn.XLOOKUP(I38,'[1]Planta Est'!$K:$K,'[1]Planta Est'!$M:$M,0,0)</f>
        <v>0</v>
      </c>
    </row>
    <row r="39" spans="1:19" ht="25.5" customHeight="1" x14ac:dyDescent="0.2">
      <c r="A39" s="21"/>
      <c r="G39" s="12"/>
      <c r="H39" s="19">
        <v>20</v>
      </c>
      <c r="I39" s="20">
        <v>52036496</v>
      </c>
      <c r="J39" s="19">
        <v>407</v>
      </c>
      <c r="K39" s="19">
        <v>27</v>
      </c>
      <c r="L39" s="18" t="str">
        <f>_xlfn.XLOOKUP(I39,'[1]Planta Est'!$K:$K,'[1]Planta Est'!$L:$L,"",0)</f>
        <v>BAUTISTA CORREAL RUTH</v>
      </c>
      <c r="M39" s="19"/>
      <c r="N39" s="19"/>
      <c r="O39" s="20"/>
      <c r="P39" s="18" t="str" cm="1">
        <f t="array" ref="P39">IF(O39="","",_xlfn.XLOOKUP(O39,$A$20:$A$20,$F$20:$F$20,""))</f>
        <v/>
      </c>
      <c r="Q39" s="18"/>
      <c r="R39" s="22"/>
      <c r="S39" s="18" t="str">
        <f>_xlfn.XLOOKUP(I39,'[1]Planta Est'!$K:$K,'[1]Planta Est'!$M:$M,0,0)</f>
        <v>Encargo</v>
      </c>
    </row>
    <row r="40" spans="1:19" ht="25.5" customHeight="1" x14ac:dyDescent="0.2">
      <c r="A40" s="21"/>
      <c r="G40" s="12"/>
      <c r="H40" s="19">
        <v>21</v>
      </c>
      <c r="I40" s="20">
        <v>51648933</v>
      </c>
      <c r="J40" s="19">
        <v>407</v>
      </c>
      <c r="K40" s="19">
        <v>27</v>
      </c>
      <c r="L40" s="18" t="str">
        <f>_xlfn.XLOOKUP(I40,'[1]Planta Est'!$K:$K,'[1]Planta Est'!$L:$L,"",0)</f>
        <v>NAVAS MARTINEZ ESMERALDA</v>
      </c>
      <c r="M40" s="19"/>
      <c r="N40" s="19"/>
      <c r="O40" s="20"/>
      <c r="P40" s="18" t="str" cm="1">
        <f t="array" ref="P40">IF(O40="","",_xlfn.XLOOKUP(O40,$A$20:$A$20,$F$20:$F$20,""))</f>
        <v/>
      </c>
      <c r="Q40" s="18"/>
      <c r="R40" s="22"/>
      <c r="S40" s="18">
        <f>_xlfn.XLOOKUP(I40,'[1]Planta Est'!$K:$K,'[1]Planta Est'!$M:$M,0,0)</f>
        <v>0</v>
      </c>
    </row>
    <row r="41" spans="1:19" ht="25.5" customHeight="1" x14ac:dyDescent="0.2">
      <c r="A41" s="21"/>
      <c r="G41" s="12"/>
      <c r="H41" s="19">
        <v>22</v>
      </c>
      <c r="I41" s="20">
        <v>79896838</v>
      </c>
      <c r="J41" s="19">
        <v>407</v>
      </c>
      <c r="K41" s="19">
        <v>27</v>
      </c>
      <c r="L41" s="18" t="str">
        <f>_xlfn.XLOOKUP(I41,'[1]Planta Est'!$K:$K,'[1]Planta Est'!$L:$L,"",0)</f>
        <v>RENDON ROZO JULIO CESAR</v>
      </c>
      <c r="M41" s="19"/>
      <c r="N41" s="19"/>
      <c r="O41" s="20"/>
      <c r="P41" s="18" t="str" cm="1">
        <f t="array" ref="P41">IF(O41="","",_xlfn.XLOOKUP(O41,$A$20:$A$20,$F$20:$F$20,""))</f>
        <v/>
      </c>
      <c r="Q41" s="18"/>
      <c r="R41" s="22"/>
      <c r="S41" s="18">
        <f>_xlfn.XLOOKUP(I41,'[1]Planta Est'!$K:$K,'[1]Planta Est'!$M:$M,0,0)</f>
        <v>0</v>
      </c>
    </row>
    <row r="42" spans="1:19" ht="25.5" customHeight="1" x14ac:dyDescent="0.2">
      <c r="A42" s="21"/>
      <c r="G42" s="12"/>
      <c r="H42" s="19">
        <v>23</v>
      </c>
      <c r="I42" s="20">
        <v>79917375</v>
      </c>
      <c r="J42" s="19">
        <v>407</v>
      </c>
      <c r="K42" s="19">
        <v>27</v>
      </c>
      <c r="L42" s="18" t="str">
        <f>_xlfn.XLOOKUP(I42,'[1]Planta Est'!$K:$K,'[1]Planta Est'!$L:$L,"",0)</f>
        <v>CALERO SORIANO CARLOS ANDRES</v>
      </c>
      <c r="M42" s="19"/>
      <c r="N42" s="19"/>
      <c r="O42" s="20"/>
      <c r="P42" s="18" t="str" cm="1">
        <f t="array" ref="P42">IF(O42="","",_xlfn.XLOOKUP(O42,$A$20:$A$20,$F$20:$F$20,""))</f>
        <v/>
      </c>
      <c r="Q42" s="18"/>
      <c r="R42" s="22"/>
      <c r="S42" s="18" t="str">
        <f>_xlfn.XLOOKUP(I42,'[1]Planta Est'!$K:$K,'[1]Planta Est'!$M:$M,0,0)</f>
        <v>Encargo</v>
      </c>
    </row>
    <row r="43" spans="1:19" ht="25.5" customHeight="1" x14ac:dyDescent="0.2">
      <c r="A43" s="21"/>
      <c r="G43" s="12"/>
      <c r="H43" s="19">
        <v>24</v>
      </c>
      <c r="I43" s="20">
        <v>39014369</v>
      </c>
      <c r="J43" s="19">
        <v>407</v>
      </c>
      <c r="K43" s="19">
        <v>27</v>
      </c>
      <c r="L43" s="18" t="str">
        <f>_xlfn.XLOOKUP(I43,'[1]Planta Est'!$K:$K,'[1]Planta Est'!$L:$L,"",0)</f>
        <v>GONZALEZ LERMA LUCY</v>
      </c>
      <c r="M43" s="19"/>
      <c r="N43" s="19"/>
      <c r="O43" s="20"/>
      <c r="P43" s="18" t="str" cm="1">
        <f t="array" ref="P43">IF(O43="","",_xlfn.XLOOKUP(O43,$A$20:$A$20,$F$20:$F$20,""))</f>
        <v/>
      </c>
      <c r="Q43" s="18"/>
      <c r="R43" s="22"/>
      <c r="S43" s="18" t="str">
        <f>_xlfn.XLOOKUP(I43,'[1]Planta Est'!$K:$K,'[1]Planta Est'!$M:$M,0,0)</f>
        <v>Encargo</v>
      </c>
    </row>
    <row r="44" spans="1:19" ht="25.5" customHeight="1" x14ac:dyDescent="0.2">
      <c r="A44" s="21"/>
      <c r="G44" s="12"/>
      <c r="H44" s="19">
        <v>25</v>
      </c>
      <c r="I44" s="20">
        <v>1013614635</v>
      </c>
      <c r="J44" s="19">
        <v>440</v>
      </c>
      <c r="K44" s="19">
        <v>27</v>
      </c>
      <c r="L44" s="18" t="str">
        <f>_xlfn.XLOOKUP(I44,'[1]Planta Est'!$K:$K,'[1]Planta Est'!$L:$L,"",0)</f>
        <v>BERMUDEZ MANZANARES MARIA VICTORIA</v>
      </c>
      <c r="M44" s="19"/>
      <c r="N44" s="19"/>
      <c r="O44" s="20"/>
      <c r="P44" s="18" t="str" cm="1">
        <f t="array" ref="P44">IF(O44="","",_xlfn.XLOOKUP(O44,$A$20:$A$20,$F$20:$F$20,""))</f>
        <v/>
      </c>
      <c r="Q44" s="18"/>
      <c r="R44" s="22"/>
      <c r="S44" s="18">
        <f>_xlfn.XLOOKUP(I44,'[1]Planta Est'!$K:$K,'[1]Planta Est'!$M:$M,0,0)</f>
        <v>0</v>
      </c>
    </row>
    <row r="45" spans="1:19" ht="25.5" customHeight="1" x14ac:dyDescent="0.2">
      <c r="A45" s="21"/>
      <c r="G45" s="12"/>
      <c r="H45" s="19">
        <v>26</v>
      </c>
      <c r="I45" s="20">
        <v>52237969</v>
      </c>
      <c r="J45" s="19">
        <v>407</v>
      </c>
      <c r="K45" s="19">
        <v>27</v>
      </c>
      <c r="L45" s="18" t="str">
        <f>_xlfn.XLOOKUP(I45,'[1]Planta Est'!$K:$K,'[1]Planta Est'!$L:$L,"",0)</f>
        <v>CAMACHO CASTELLANOS SONIA PATRICIA</v>
      </c>
      <c r="M45" s="19"/>
      <c r="N45" s="19"/>
      <c r="O45" s="20"/>
      <c r="P45" s="18" t="str" cm="1">
        <f t="array" ref="P45">IF(O45="","",_xlfn.XLOOKUP(O45,$A$20:$A$20,$F$20:$F$20,""))</f>
        <v/>
      </c>
      <c r="Q45" s="18"/>
      <c r="R45" s="22"/>
      <c r="S45" s="18" t="str">
        <f>_xlfn.XLOOKUP(I45,'[1]Planta Est'!$K:$K,'[1]Planta Est'!$M:$M,0,0)</f>
        <v>Encargo</v>
      </c>
    </row>
    <row r="46" spans="1:19" ht="25.5" customHeight="1" x14ac:dyDescent="0.2">
      <c r="A46" s="21"/>
      <c r="G46" s="12"/>
      <c r="H46" s="19">
        <v>27</v>
      </c>
      <c r="I46" s="20">
        <v>52231241</v>
      </c>
      <c r="J46" s="19">
        <v>425</v>
      </c>
      <c r="K46" s="19">
        <v>27</v>
      </c>
      <c r="L46" s="18" t="str">
        <f>_xlfn.XLOOKUP(I46,'[1]Planta Est'!$K:$K,'[1]Planta Est'!$L:$L,"",0)</f>
        <v>RIOS CASTIBLANCO MARIA ISABEL</v>
      </c>
      <c r="M46" s="19"/>
      <c r="N46" s="19"/>
      <c r="O46" s="20"/>
      <c r="P46" s="18" t="str" cm="1">
        <f t="array" ref="P46">IF(O46="","",_xlfn.XLOOKUP(O46,$A$20:$A$20,$F$20:$F$20,""))</f>
        <v/>
      </c>
      <c r="Q46" s="18"/>
      <c r="R46" s="22"/>
      <c r="S46" s="18">
        <f>_xlfn.XLOOKUP(I46,'[1]Planta Est'!$K:$K,'[1]Planta Est'!$M:$M,0,0)</f>
        <v>0</v>
      </c>
    </row>
    <row r="47" spans="1:19" ht="25.5" customHeight="1" x14ac:dyDescent="0.2">
      <c r="A47" s="21"/>
      <c r="G47" s="12"/>
      <c r="H47" s="19">
        <v>28</v>
      </c>
      <c r="I47" s="20">
        <v>40034052</v>
      </c>
      <c r="J47" s="19">
        <v>407</v>
      </c>
      <c r="K47" s="19">
        <v>27</v>
      </c>
      <c r="L47" s="18" t="str">
        <f>_xlfn.XLOOKUP(I47,'[1]Planta Est'!$K:$K,'[1]Planta Est'!$L:$L,"",0)</f>
        <v>JOYA REYES DORA ESPERANZA</v>
      </c>
      <c r="M47" s="19"/>
      <c r="N47" s="19"/>
      <c r="O47" s="20"/>
      <c r="P47" s="18" t="str" cm="1">
        <f t="array" ref="P47">IF(O47="","",_xlfn.XLOOKUP(O47,$A$20:$A$20,$F$20:$F$20,""))</f>
        <v/>
      </c>
      <c r="Q47" s="18"/>
      <c r="R47" s="22"/>
      <c r="S47" s="18">
        <f>_xlfn.XLOOKUP(I47,'[1]Planta Est'!$K:$K,'[1]Planta Est'!$M:$M,0,0)</f>
        <v>0</v>
      </c>
    </row>
    <row r="48" spans="1:19" ht="25.5" customHeight="1" x14ac:dyDescent="0.2">
      <c r="A48" s="21"/>
      <c r="G48" s="12"/>
      <c r="H48" s="19">
        <v>29</v>
      </c>
      <c r="I48" s="20">
        <v>52798744</v>
      </c>
      <c r="J48" s="19">
        <v>440</v>
      </c>
      <c r="K48" s="19">
        <v>27</v>
      </c>
      <c r="L48" s="18" t="str">
        <f>_xlfn.XLOOKUP(I48,'[1]Planta Est'!$K:$K,'[1]Planta Est'!$L:$L,"",0)</f>
        <v>CASTAÑEDA GARCIA PAOLA</v>
      </c>
      <c r="M48" s="19"/>
      <c r="N48" s="19"/>
      <c r="O48" s="20"/>
      <c r="P48" s="18" t="str" cm="1">
        <f t="array" ref="P48">IF(O48="","",_xlfn.XLOOKUP(O48,$A$20:$A$20,$F$20:$F$20,""))</f>
        <v/>
      </c>
      <c r="Q48" s="18"/>
      <c r="R48" s="22"/>
      <c r="S48" s="18" t="str">
        <f>_xlfn.XLOOKUP(I48,'[1]Planta Est'!$K:$K,'[1]Planta Est'!$M:$M,0,0)</f>
        <v>Encargo</v>
      </c>
    </row>
    <row r="49" spans="1:19" ht="25.5" customHeight="1" x14ac:dyDescent="0.2">
      <c r="A49" s="21"/>
      <c r="G49" s="12"/>
      <c r="H49" s="19">
        <v>30</v>
      </c>
      <c r="I49" s="20">
        <v>79563869</v>
      </c>
      <c r="J49" s="19">
        <v>407</v>
      </c>
      <c r="K49" s="19">
        <v>27</v>
      </c>
      <c r="L49" s="18" t="str">
        <f>_xlfn.XLOOKUP(I49,'[1]Planta Est'!$K:$K,'[1]Planta Est'!$L:$L,"",0)</f>
        <v>PAJOY CASTRO JOSE YECID</v>
      </c>
      <c r="M49" s="19"/>
      <c r="N49" s="19"/>
      <c r="O49" s="20"/>
      <c r="P49" s="18" t="str" cm="1">
        <f t="array" ref="P49">IF(O49="","",_xlfn.XLOOKUP(O49,$A$20:$A$20,$F$20:$F$20,""))</f>
        <v/>
      </c>
      <c r="Q49" s="18"/>
      <c r="R49" s="22"/>
      <c r="S49" s="18" t="str">
        <f>_xlfn.XLOOKUP(I49,'[1]Planta Est'!$K:$K,'[1]Planta Est'!$M:$M,0,0)</f>
        <v>Encargo</v>
      </c>
    </row>
    <row r="50" spans="1:19" ht="25.5" customHeight="1" x14ac:dyDescent="0.2">
      <c r="A50" s="21"/>
      <c r="G50" s="12"/>
      <c r="H50" s="19">
        <v>31</v>
      </c>
      <c r="I50" s="20">
        <v>1024474063</v>
      </c>
      <c r="J50" s="19">
        <v>440</v>
      </c>
      <c r="K50" s="19">
        <v>27</v>
      </c>
      <c r="L50" s="18" t="str">
        <f>_xlfn.XLOOKUP(I50,'[1]Planta Est'!$K:$K,'[1]Planta Est'!$L:$L,"",0)</f>
        <v>SOLER LINARES JOHANNA MILENA</v>
      </c>
      <c r="M50" s="19"/>
      <c r="N50" s="19"/>
      <c r="O50" s="20"/>
      <c r="P50" s="18" t="str" cm="1">
        <f t="array" ref="P50">IF(O50="","",_xlfn.XLOOKUP(O50,$A$20:$A$20,$F$20:$F$20,""))</f>
        <v/>
      </c>
      <c r="Q50" s="18"/>
      <c r="R50" s="22"/>
      <c r="S50" s="18" t="str">
        <f>_xlfn.XLOOKUP(I50,'[1]Planta Est'!$K:$K,'[1]Planta Est'!$M:$M,0,0)</f>
        <v>Encargo</v>
      </c>
    </row>
    <row r="51" spans="1:19" ht="25.5" customHeight="1" x14ac:dyDescent="0.2">
      <c r="A51" s="21"/>
      <c r="G51" s="12"/>
      <c r="H51" s="19">
        <v>32</v>
      </c>
      <c r="I51" s="20">
        <v>52731738</v>
      </c>
      <c r="J51" s="19">
        <v>407</v>
      </c>
      <c r="K51" s="19">
        <v>27</v>
      </c>
      <c r="L51" s="18" t="str">
        <f>_xlfn.XLOOKUP(I51,'[1]Planta Est'!$K:$K,'[1]Planta Est'!$L:$L,"",0)</f>
        <v>CORTES MUÑOZ BIBIANA ROCIO</v>
      </c>
      <c r="M51" s="19"/>
      <c r="N51" s="19"/>
      <c r="O51" s="20"/>
      <c r="P51" s="18" t="str" cm="1">
        <f t="array" ref="P51">IF(O51="","",_xlfn.XLOOKUP(O51,$A$20:$A$20,$F$20:$F$20,""))</f>
        <v/>
      </c>
      <c r="Q51" s="18"/>
      <c r="R51" s="22"/>
      <c r="S51" s="18" t="str">
        <f>_xlfn.XLOOKUP(I51,'[1]Planta Est'!$K:$K,'[1]Planta Est'!$M:$M,0,0)</f>
        <v>Encargo</v>
      </c>
    </row>
    <row r="52" spans="1:19" ht="25.5" customHeight="1" x14ac:dyDescent="0.2">
      <c r="A52" s="21"/>
      <c r="G52" s="12"/>
      <c r="H52" s="19">
        <v>33</v>
      </c>
      <c r="I52" s="20">
        <v>1002646514</v>
      </c>
      <c r="J52" s="19">
        <v>440</v>
      </c>
      <c r="K52" s="19">
        <v>27</v>
      </c>
      <c r="L52" s="18" t="str">
        <f>_xlfn.XLOOKUP(I52,'[1]Planta Est'!$K:$K,'[1]Planta Est'!$L:$L,"",0)</f>
        <v>TRIANA CORTES YENNY PAOLA</v>
      </c>
      <c r="M52" s="19"/>
      <c r="N52" s="19"/>
      <c r="O52" s="20"/>
      <c r="P52" s="18" t="str" cm="1">
        <f t="array" ref="P52">IF(O52="","",_xlfn.XLOOKUP(O52,$A$20:$A$20,$F$20:$F$20,""))</f>
        <v/>
      </c>
      <c r="Q52" s="18"/>
      <c r="R52" s="22"/>
      <c r="S52" s="18" t="str">
        <f>_xlfn.XLOOKUP(I52,'[1]Planta Est'!$K:$K,'[1]Planta Est'!$M:$M,0,0)</f>
        <v>Encargo</v>
      </c>
    </row>
    <row r="53" spans="1:19" ht="25.5" customHeight="1" x14ac:dyDescent="0.2">
      <c r="A53" s="21"/>
      <c r="G53" s="12"/>
      <c r="H53" s="19">
        <v>34</v>
      </c>
      <c r="I53" s="20">
        <v>1032362433</v>
      </c>
      <c r="J53" s="19">
        <v>407</v>
      </c>
      <c r="K53" s="19">
        <v>27</v>
      </c>
      <c r="L53" s="18" t="str">
        <f>_xlfn.XLOOKUP(I53,'[1]Planta Est'!$K:$K,'[1]Planta Est'!$L:$L,"",0)</f>
        <v>MORENO PILONIETA DANIEL FABIAN</v>
      </c>
      <c r="M53" s="19"/>
      <c r="N53" s="19"/>
      <c r="O53" s="20"/>
      <c r="P53" s="18" t="str" cm="1">
        <f t="array" ref="P53">IF(O53="","",_xlfn.XLOOKUP(O53,$A$20:$A$20,$F$20:$F$20,""))</f>
        <v/>
      </c>
      <c r="Q53" s="18"/>
      <c r="R53" s="22"/>
      <c r="S53" s="18">
        <f>_xlfn.XLOOKUP(I53,'[1]Planta Est'!$K:$K,'[1]Planta Est'!$M:$M,0,0)</f>
        <v>0</v>
      </c>
    </row>
    <row r="54" spans="1:19" ht="25.5" customHeight="1" x14ac:dyDescent="0.2">
      <c r="A54" s="21"/>
      <c r="G54" s="12"/>
      <c r="H54" s="19">
        <v>35</v>
      </c>
      <c r="I54" s="20">
        <v>51904502</v>
      </c>
      <c r="J54" s="19">
        <v>407</v>
      </c>
      <c r="K54" s="19">
        <v>27</v>
      </c>
      <c r="L54" s="18" t="str">
        <f>_xlfn.XLOOKUP(I54,'[1]Planta Est'!$K:$K,'[1]Planta Est'!$L:$L,"",0)</f>
        <v>SOSA REYES GLORIA ESPERANZA</v>
      </c>
      <c r="M54" s="19"/>
      <c r="N54" s="19"/>
      <c r="O54" s="20"/>
      <c r="P54" s="18" t="str" cm="1">
        <f t="array" ref="P54">IF(O54="","",_xlfn.XLOOKUP(O54,$A$20:$A$20,$F$20:$F$20,""))</f>
        <v/>
      </c>
      <c r="Q54" s="18"/>
      <c r="R54" s="22"/>
      <c r="S54" s="18">
        <f>_xlfn.XLOOKUP(I54,'[1]Planta Est'!$K:$K,'[1]Planta Est'!$M:$M,0,0)</f>
        <v>0</v>
      </c>
    </row>
    <row r="55" spans="1:19" ht="25.5" customHeight="1" x14ac:dyDescent="0.2">
      <c r="A55" s="21"/>
      <c r="G55" s="12"/>
      <c r="H55" s="19">
        <v>36</v>
      </c>
      <c r="I55" s="20">
        <v>79388411</v>
      </c>
      <c r="J55" s="19">
        <v>407</v>
      </c>
      <c r="K55" s="19">
        <v>27</v>
      </c>
      <c r="L55" s="18" t="str">
        <f>_xlfn.XLOOKUP(I55,'[1]Planta Est'!$K:$K,'[1]Planta Est'!$L:$L,"",0)</f>
        <v>GUTIERREZ BARRERA VICTOR MANUEL</v>
      </c>
      <c r="M55" s="19"/>
      <c r="N55" s="19"/>
      <c r="O55" s="20"/>
      <c r="P55" s="18" t="str" cm="1">
        <f t="array" ref="P55">IF(O55="","",_xlfn.XLOOKUP(O55,$A$20:$A$20,$F$20:$F$20,""))</f>
        <v/>
      </c>
      <c r="Q55" s="18"/>
      <c r="R55" s="22"/>
      <c r="S55" s="18">
        <f>_xlfn.XLOOKUP(I55,'[1]Planta Est'!$K:$K,'[1]Planta Est'!$M:$M,0,0)</f>
        <v>0</v>
      </c>
    </row>
    <row r="56" spans="1:19" ht="25.5" customHeight="1" x14ac:dyDescent="0.2">
      <c r="A56" s="21"/>
      <c r="G56" s="12"/>
      <c r="H56" s="19">
        <v>37</v>
      </c>
      <c r="I56" s="20">
        <v>52987487</v>
      </c>
      <c r="J56" s="19">
        <v>440</v>
      </c>
      <c r="K56" s="19">
        <v>27</v>
      </c>
      <c r="L56" s="18" t="str">
        <f>_xlfn.XLOOKUP(I56,'[1]Planta Est'!$K:$K,'[1]Planta Est'!$L:$L,"",0)</f>
        <v>GONZALEZ SARMIENTO SANDRA PATRICIA</v>
      </c>
      <c r="M56" s="19"/>
      <c r="N56" s="19"/>
      <c r="O56" s="20"/>
      <c r="P56" s="18" t="str" cm="1">
        <f t="array" ref="P56">IF(O56="","",_xlfn.XLOOKUP(O56,$A$20:$A$20,$F$20:$F$20,""))</f>
        <v/>
      </c>
      <c r="Q56" s="18"/>
      <c r="R56" s="22"/>
      <c r="S56" s="18">
        <f>_xlfn.XLOOKUP(I56,'[1]Planta Est'!$K:$K,'[1]Planta Est'!$M:$M,0,0)</f>
        <v>0</v>
      </c>
    </row>
    <row r="57" spans="1:19" ht="25.5" customHeight="1" x14ac:dyDescent="0.2">
      <c r="A57" s="21"/>
      <c r="G57" s="12"/>
      <c r="H57" s="19">
        <v>38</v>
      </c>
      <c r="I57" s="20">
        <v>79695399</v>
      </c>
      <c r="J57" s="19">
        <v>407</v>
      </c>
      <c r="K57" s="19">
        <v>27</v>
      </c>
      <c r="L57" s="18" t="str">
        <f>_xlfn.XLOOKUP(I57,'[1]Planta Est'!$K:$K,'[1]Planta Est'!$L:$L,"",0)</f>
        <v>ORJUELA VELASQUEZ JOSE STEBENS</v>
      </c>
      <c r="M57" s="19"/>
      <c r="N57" s="19"/>
      <c r="O57" s="20"/>
      <c r="P57" s="18" t="str" cm="1">
        <f t="array" ref="P57">IF(O57="","",_xlfn.XLOOKUP(O57,$A$20:$A$20,$F$20:$F$20,""))</f>
        <v/>
      </c>
      <c r="Q57" s="18"/>
      <c r="R57" s="22"/>
      <c r="S57" s="18">
        <f>_xlfn.XLOOKUP(I57,'[1]Planta Est'!$K:$K,'[1]Planta Est'!$M:$M,0,0)</f>
        <v>0</v>
      </c>
    </row>
    <row r="58" spans="1:19" ht="25.5" customHeight="1" x14ac:dyDescent="0.2">
      <c r="A58" s="21"/>
      <c r="G58" s="12"/>
      <c r="H58" s="19">
        <v>39</v>
      </c>
      <c r="I58" s="20">
        <v>52980329</v>
      </c>
      <c r="J58" s="19">
        <v>407</v>
      </c>
      <c r="K58" s="19">
        <v>27</v>
      </c>
      <c r="L58" s="18" t="str">
        <f>_xlfn.XLOOKUP(I58,'[1]Planta Est'!$K:$K,'[1]Planta Est'!$L:$L,"",0)</f>
        <v>MATIZ AYALA CLAUDIA PATRICIA</v>
      </c>
      <c r="M58" s="19"/>
      <c r="N58" s="19"/>
      <c r="O58" s="20"/>
      <c r="P58" s="18" t="str" cm="1">
        <f t="array" ref="P58">IF(O58="","",_xlfn.XLOOKUP(O58,$A$20:$A$20,$F$20:$F$20,""))</f>
        <v/>
      </c>
      <c r="Q58" s="18"/>
      <c r="R58" s="22"/>
      <c r="S58" s="18">
        <f>_xlfn.XLOOKUP(I58,'[1]Planta Est'!$K:$K,'[1]Planta Est'!$M:$M,0,0)</f>
        <v>0</v>
      </c>
    </row>
    <row r="62" spans="1:19" ht="39.950000000000003" customHeight="1" x14ac:dyDescent="0.2">
      <c r="A62" s="3" t="s">
        <v>40</v>
      </c>
      <c r="B62" s="3"/>
      <c r="C62" s="3"/>
      <c r="D62" s="3"/>
      <c r="E62" s="3"/>
      <c r="F62" s="3"/>
    </row>
  </sheetData>
  <mergeCells count="27">
    <mergeCell ref="J19:K19"/>
    <mergeCell ref="A62:F62"/>
    <mergeCell ref="A15:B15"/>
    <mergeCell ref="C15:S15"/>
    <mergeCell ref="A16:B16"/>
    <mergeCell ref="C16:S16"/>
    <mergeCell ref="A18:F18"/>
    <mergeCell ref="H18:K18"/>
    <mergeCell ref="A12:B12"/>
    <mergeCell ref="C12:S12"/>
    <mergeCell ref="A13:B13"/>
    <mergeCell ref="C13:S13"/>
    <mergeCell ref="A14:B14"/>
    <mergeCell ref="C14:S14"/>
    <mergeCell ref="A9:B9"/>
    <mergeCell ref="C9:S9"/>
    <mergeCell ref="A10:B10"/>
    <mergeCell ref="C10:S10"/>
    <mergeCell ref="A11:B11"/>
    <mergeCell ref="C11:S11"/>
    <mergeCell ref="A1:S1"/>
    <mergeCell ref="B3:S3"/>
    <mergeCell ref="A6:S6"/>
    <mergeCell ref="A7:B7"/>
    <mergeCell ref="C7:S7"/>
    <mergeCell ref="A8:B8"/>
    <mergeCell ref="C8:S8"/>
  </mergeCells>
  <conditionalFormatting sqref="A20 O20:O58">
    <cfRule type="duplicateValues" dxfId="1" priority="1"/>
  </conditionalFormatting>
  <conditionalFormatting sqref="M20:O58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58" xr:uid="{09C43095-0AFB-46DB-B81D-04A3CAD4E147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ESTEBAN GARNICA HERERA</dc:creator>
  <cp:lastModifiedBy>NICOLAS ESTEBAN GARNICA HERERA</cp:lastModifiedBy>
  <dcterms:created xsi:type="dcterms:W3CDTF">2026-09-22T22:38:30Z</dcterms:created>
  <dcterms:modified xsi:type="dcterms:W3CDTF">2026-09-22T22:38:33Z</dcterms:modified>
</cp:coreProperties>
</file>