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C1F647E2-A19A-40DC-9311-7F1ECF0C0D7E}" xr6:coauthVersionLast="47" xr6:coauthVersionMax="47" xr10:uidLastSave="{00000000-0000-0000-0000-000000000000}"/>
  <bookViews>
    <workbookView xWindow="-120" yWindow="-120" windowWidth="38640" windowHeight="21120" xr2:uid="{A95ED149-857D-4B4F-8E33-2EF911E29C83}"/>
  </bookViews>
  <sheets>
    <sheet name="Grupo 25"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S34" i="1"/>
  <c r="S35" i="1"/>
  <c r="S36" i="1"/>
  <c r="S37" i="1"/>
  <c r="S38" i="1"/>
  <c r="L20" i="1"/>
  <c r="L21" i="1"/>
  <c r="L22" i="1"/>
  <c r="L23" i="1"/>
  <c r="L24" i="1"/>
  <c r="L25" i="1"/>
  <c r="L26" i="1"/>
  <c r="L27" i="1"/>
  <c r="L28" i="1"/>
  <c r="L29" i="1"/>
  <c r="L30" i="1"/>
  <c r="L31" i="1"/>
  <c r="L32" i="1"/>
  <c r="L33" i="1"/>
  <c r="L34" i="1"/>
  <c r="L35" i="1"/>
  <c r="L36" i="1"/>
  <c r="L37" i="1"/>
  <c r="L38" i="1"/>
  <c r="P20" i="1" a="1"/>
  <c r="P20" i="1"/>
  <c r="P21" i="1" a="1"/>
  <c r="P21" i="1"/>
  <c r="P22" i="1" a="1"/>
  <c r="P22" i="1"/>
  <c r="P23" i="1" a="1"/>
  <c r="P23" i="1"/>
  <c r="P24" i="1" a="1"/>
  <c r="P24" i="1"/>
  <c r="P25" i="1" a="1"/>
  <c r="P25" i="1"/>
  <c r="P26" i="1" a="1"/>
  <c r="P26" i="1"/>
  <c r="P27" i="1" a="1"/>
  <c r="P27" i="1"/>
  <c r="P28" i="1" a="1"/>
  <c r="P28" i="1"/>
  <c r="P29" i="1" a="1"/>
  <c r="P29" i="1"/>
  <c r="P30" i="1" a="1"/>
  <c r="P30" i="1"/>
  <c r="P31" i="1" a="1"/>
  <c r="P31" i="1"/>
  <c r="P32" i="1" a="1"/>
  <c r="P32" i="1"/>
  <c r="P33" i="1" a="1"/>
  <c r="P33" i="1"/>
  <c r="P34" i="1" a="1"/>
  <c r="P34" i="1"/>
  <c r="P35" i="1" a="1"/>
  <c r="P35" i="1"/>
  <c r="P36" i="1" a="1"/>
  <c r="P36" i="1"/>
  <c r="P37" i="1" a="1"/>
  <c r="P37" i="1"/>
  <c r="P38" i="1" a="1"/>
  <c r="P3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<sst xmlns="http://schemas.openxmlformats.org/spreadsheetml/2006/main" count="43" uniqueCount="41">
  <si>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</si>
  <si>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</si>
  <si>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</si>
  <si>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25 )</t>
  </si>
  <si>
    <t>Código Encargo</t>
  </si>
  <si>
    <t>Grado Encargo</t>
  </si>
  <si>
    <t>Nivel Jerárquico Encargo</t>
  </si>
  <si>
    <t>Profesional</t>
  </si>
  <si>
    <t>Denominación Encargo</t>
  </si>
  <si>
    <t>Profesional Universitario</t>
  </si>
  <si>
    <t>Ubicación Encargo</t>
  </si>
  <si>
    <t>OFICINA ASESORA DE PLANEACION</t>
  </si>
  <si>
    <t>Ocurrencias</t>
  </si>
  <si>
    <t>Propósito</t>
  </si>
  <si>
    <t>Apoyar la administración del Banco de Proyectos de la Entidad, en lo relacionado con la asesoría a las dependencias para el cumplimiento de los requisitos de inscripción de Proyectos en el Banco, y demás actividades que este proceso requiere.</t>
  </si>
  <si>
    <t>Funciones</t>
  </si>
  <si>
    <t>1.	Elaborar instrumentos para la formulación de la Ficha Técnica y el Plan de Acción de los proyectos de inversión de la Secretaría de Educación de acuerdo con las metodologías del Banco de Proyectos de Inversión Nacional (BPIN) y del Banco de Proyectos de Inversión Distrital (BPID).
2.	Apoyar a los responsables de proyectos de inversión en el sector educativo del distrito en la formulación de la Ficha EBI, Ficha Técnica y Plan de Acción y registrar la inscripción de los proyectos ante el Banco de Proyectos de Inversión Distrital (BPID) en el sistema de información elaborado por el Departamento Administrativo de Planeación Distrital -DAPD- para tal fin.
3.	Actualizar en el sistema de información del DAPD las modificaciones a la Ficha EBI, la Ficha Técnica y el Plan de Acción de los proyectos de inversión, una vez cuenten con el concepto viable de la entidad responsable.
4.	Apoyar el seguimiento al cumplimiento de los objetivos, programas, metas, territorialización, compromisos e indicadores de los proyectos de inversión en el marco del Plan de Desarrollo de la ciudad y del Plan Sectorial de Educación y registrar periódicamente esta información en el sistema de información del DAPD.
5.	Mantener actualizada la información de los proyectos de inversión en medio físico y en el servidor y la página Web de la Secretaría de Educación Distrital, de acuerdo a los procedimientos establecidos, elaborar y presentar informes sobre la inversión que la Secretaría de Educación ejecuta en los niveles institucional, local y Distrital. 
6.	Apoyar a los responsables de proyectos de inversión en la elaboración del anteproyecto de presupuesto de inversión para la siguiente vigencia.
7.	Proyectar correspondencia para atender solicitudes de información de los entes de control y demás usuarios internos y externos de la SED sobre proyectos de inversión.
8.	Las demás que le sean asignadas por el superior inmediato de acuerdo con el nivel jerárquico y el propósito del empleo.</t>
  </si>
  <si>
    <t>Educación Requerida</t>
  </si>
  <si>
    <t>Título profesional en Disciplinas académicas de los NBC en:  Ingeniería Industrial y Afines;  Economía; Administración;  Contaduría Pública;   Matemáticas, Estadística y Afines  Tarjeta o matrícula profesional en los casos reglamentados por la Ley.</t>
  </si>
  <si>
    <t>Experiencia Requerida</t>
  </si>
  <si>
    <t>Veinticuatro (24) meses de experiencia profesional relacionada.</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</si>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</sst>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40093191-FA1F-4B1E-9887-CB562C01C75C}"/>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9C65-4E8F-4D1A-994D-F24BF03D5FC9}">
  <dimension ref="A1:S42"/>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9</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14</v>
      </c>
      <c r="D12" s="8"/>
      <c r="E12" s="8"/>
      <c r="F12" s="8"/>
      <c r="G12" s="8"/>
      <c r="H12" s="8"/>
      <c r="I12" s="8"/>
      <c r="J12" s="8"/>
      <c r="K12" s="8"/>
      <c r="L12" s="8"/>
      <c r="M12" s="8"/>
      <c r="N12" s="8"/>
      <c r="O12" s="8"/>
      <c r="P12" s="8"/>
      <c r="Q12" s="8"/>
      <c r="R12" s="8"/>
      <c r="S12" s="8"/>
    </row>
    <row r="13" spans="1:19" ht="15.75" customHeight="1" x14ac:dyDescent="0.2">
      <c r="A13" s="7" t="s">
        <v>13</v>
      </c>
      <c r="B13" s="7"/>
      <c r="C13" s="8" t="s">
        <v>14</v>
      </c>
      <c r="D13" s="8"/>
      <c r="E13" s="8"/>
      <c r="F13" s="8"/>
      <c r="G13" s="8"/>
      <c r="H13" s="8"/>
      <c r="I13" s="8"/>
      <c r="J13" s="8"/>
      <c r="K13" s="8"/>
      <c r="L13" s="8"/>
      <c r="M13" s="8"/>
      <c r="N13" s="8"/>
      <c r="O13" s="8"/>
      <c r="P13" s="8"/>
      <c r="Q13" s="8"/>
      <c r="R13" s="8"/>
      <c r="S13" s="8"/>
    </row>
    <row r="14" spans="1:19" ht="156"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14</v>
      </c>
      <c r="B20" s="19" t="s">
        <v>7</v>
      </c>
      <c r="C20" s="19">
        <v>219</v>
      </c>
      <c r="D20" s="19">
        <v>9</v>
      </c>
      <c r="E20" s="18" t="str">
        <f>_xlfn.XLOOKUP(A20,'[1]Planta Est'!$A:$A,'[1]Planta Est'!$V:$V,"",0)</f>
        <v>Perfil Único</v>
      </c>
      <c r="F20" s="18" t="s">
        <v>11</v>
      </c>
      <c r="G20" s="12"/>
      <c r="H20" s="19">
        <v>1</v>
      </c>
      <c r="I20" s="20">
        <v>1014236333</v>
      </c>
      <c r="J20" s="19">
        <v>219</v>
      </c>
      <c r="K20" s="19">
        <v>7</v>
      </c>
      <c r="L20" s="18" t="str">
        <f>_xlfn.XLOOKUP(I20,'[1]Planta Est'!$K:$K,'[1]Planta Est'!$L:$L,"",0)</f>
        <v>JUNCA ACOSTA SANTOS DANILO</v>
      </c>
      <c r="M20" s="19"/>
      <c r="N20" s="19"/>
      <c r="O20" s="20"/>
      <c r="P20" s="18" t="str" cm="1">
        <f t="array" ref="P20">IF(O20="","",_xlfn.XLOOKUP(O20,$A$20:$A$20,$F$20:$F$20,""))</f>
        <v/>
      </c>
      <c r="Q20" s="18"/>
      <c r="R20" s="22"/>
      <c r="S20" s="18">
        <f>_xlfn.XLOOKUP(I20,'[1]Planta Est'!$K:$K,'[1]Planta Est'!$M:$M,0,0)</f>
        <v>0</v>
      </c>
    </row>
    <row r="21" spans="1:19" ht="25.5" customHeight="1" x14ac:dyDescent="0.2">
      <c r="A21" s="21"/>
      <c r="G21" s="12"/>
      <c r="H21" s="19">
        <v>2</v>
      </c>
      <c r="I21" s="20">
        <v>1013580322</v>
      </c>
      <c r="J21" s="19">
        <v>219</v>
      </c>
      <c r="K21" s="19">
        <v>7</v>
      </c>
      <c r="L21" s="18" t="str">
        <f>_xlfn.XLOOKUP(I21,'[1]Planta Est'!$K:$K,'[1]Planta Est'!$L:$L,"",0)</f>
        <v>MENA GARZON DESIDERIO</v>
      </c>
      <c r="M21" s="19"/>
      <c r="N21" s="19"/>
      <c r="O21" s="20"/>
      <c r="P21" s="18" t="str" cm="1">
        <f t="array" ref="P21">IF(O21="","",_xlfn.XLOOKUP(O21,$A$20:$A$20,$F$20:$F$20,""))</f>
        <v/>
      </c>
      <c r="Q21" s="18"/>
      <c r="R21" s="22"/>
      <c r="S21" s="18">
        <f>_xlfn.XLOOKUP(I21,'[1]Planta Est'!$K:$K,'[1]Planta Est'!$M:$M,0,0)</f>
        <v>0</v>
      </c>
    </row>
    <row r="22" spans="1:19" ht="25.5" customHeight="1" x14ac:dyDescent="0.2">
      <c r="A22" s="21"/>
      <c r="G22" s="12"/>
      <c r="H22" s="19">
        <v>3</v>
      </c>
      <c r="I22" s="20">
        <v>1007790418</v>
      </c>
      <c r="J22" s="19">
        <v>219</v>
      </c>
      <c r="K22" s="19">
        <v>7</v>
      </c>
      <c r="L22" s="18" t="str">
        <f>_xlfn.XLOOKUP(I22,'[1]Planta Est'!$K:$K,'[1]Planta Est'!$L:$L,"",0)</f>
        <v>ROJAS CUMBE ANA BELEN</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20916873</v>
      </c>
      <c r="J23" s="19">
        <v>314</v>
      </c>
      <c r="K23" s="19">
        <v>19</v>
      </c>
      <c r="L23" s="18" t="str">
        <f>_xlfn.XLOOKUP(I23,'[1]Planta Est'!$K:$K,'[1]Planta Est'!$L:$L,"",0)</f>
        <v>VELASQUEZ RODRIGUEZ ADRIANA MARIA</v>
      </c>
      <c r="M23" s="19"/>
      <c r="N23" s="19"/>
      <c r="O23" s="20"/>
      <c r="P23" s="18" t="str" cm="1">
        <f t="array" ref="P23">IF(O23="","",_xlfn.XLOOKUP(O23,$A$20:$A$20,$F$20:$F$20,""))</f>
        <v/>
      </c>
      <c r="Q23" s="18"/>
      <c r="R23" s="22"/>
      <c r="S23" s="18" t="str">
        <f>_xlfn.XLOOKUP(I23,'[1]Planta Est'!$K:$K,'[1]Planta Est'!$M:$M,0,0)</f>
        <v>Encargo</v>
      </c>
    </row>
    <row r="24" spans="1:19" ht="25.5" customHeight="1" x14ac:dyDescent="0.2">
      <c r="A24" s="21"/>
      <c r="G24" s="12"/>
      <c r="H24" s="19">
        <v>5</v>
      </c>
      <c r="I24" s="20">
        <v>79443123</v>
      </c>
      <c r="J24" s="19">
        <v>314</v>
      </c>
      <c r="K24" s="19">
        <v>19</v>
      </c>
      <c r="L24" s="18" t="str">
        <f>_xlfn.XLOOKUP(I24,'[1]Planta Est'!$K:$K,'[1]Planta Est'!$L:$L,"",0)</f>
        <v>MORALES HEREDIA NELSON EDUARDO</v>
      </c>
      <c r="M24" s="19"/>
      <c r="N24" s="19"/>
      <c r="O24" s="20"/>
      <c r="P24" s="18" t="str" cm="1">
        <f t="array" ref="P24">IF(O24="","",_xlfn.XLOOKUP(O24,$A$20:$A$20,$F$20:$F$20,""))</f>
        <v/>
      </c>
      <c r="Q24" s="18"/>
      <c r="R24" s="22"/>
      <c r="S24" s="18">
        <f>_xlfn.XLOOKUP(I24,'[1]Planta Est'!$K:$K,'[1]Planta Est'!$M:$M,0,0)</f>
        <v>0</v>
      </c>
    </row>
    <row r="25" spans="1:19" ht="25.5" customHeight="1" x14ac:dyDescent="0.2">
      <c r="A25" s="21"/>
      <c r="G25" s="12"/>
      <c r="H25" s="19">
        <v>6</v>
      </c>
      <c r="I25" s="20">
        <v>52318780</v>
      </c>
      <c r="J25" s="19">
        <v>314</v>
      </c>
      <c r="K25" s="19">
        <v>19</v>
      </c>
      <c r="L25" s="18" t="str">
        <f>_xlfn.XLOOKUP(I25,'[1]Planta Est'!$K:$K,'[1]Planta Est'!$L:$L,"",0)</f>
        <v>MURCIA LOPEZ OLGA LUCIA</v>
      </c>
      <c r="M25" s="19"/>
      <c r="N25" s="19"/>
      <c r="O25" s="20"/>
      <c r="P25" s="18" t="str" cm="1">
        <f t="array" ref="P25">IF(O25="","",_xlfn.XLOOKUP(O25,$A$20:$A$20,$F$20:$F$20,""))</f>
        <v/>
      </c>
      <c r="Q25" s="18"/>
      <c r="R25" s="22"/>
      <c r="S25" s="18" t="str">
        <f>_xlfn.XLOOKUP(I25,'[1]Planta Est'!$K:$K,'[1]Planta Est'!$M:$M,0,0)</f>
        <v>Encargo</v>
      </c>
    </row>
    <row r="26" spans="1:19" ht="25.5" customHeight="1" x14ac:dyDescent="0.2">
      <c r="A26" s="21"/>
      <c r="G26" s="12"/>
      <c r="H26" s="19">
        <v>7</v>
      </c>
      <c r="I26" s="20">
        <v>52585657</v>
      </c>
      <c r="J26" s="19">
        <v>314</v>
      </c>
      <c r="K26" s="19">
        <v>19</v>
      </c>
      <c r="L26" s="18" t="str">
        <f>_xlfn.XLOOKUP(I26,'[1]Planta Est'!$K:$K,'[1]Planta Est'!$L:$L,"",0)</f>
        <v>RODRIGUEZ JIMENEZ SANTA LILIANA</v>
      </c>
      <c r="M26" s="19"/>
      <c r="N26" s="19"/>
      <c r="O26" s="20"/>
      <c r="P26" s="18" t="str" cm="1">
        <f t="array" ref="P26">IF(O26="","",_xlfn.XLOOKUP(O26,$A$20:$A$20,$F$20:$F$20,""))</f>
        <v/>
      </c>
      <c r="Q26" s="18"/>
      <c r="R26" s="22"/>
      <c r="S26" s="18" t="str">
        <f>_xlfn.XLOOKUP(I26,'[1]Planta Est'!$K:$K,'[1]Planta Est'!$M:$M,0,0)</f>
        <v>Encargo</v>
      </c>
    </row>
    <row r="27" spans="1:19" ht="25.5" customHeight="1" x14ac:dyDescent="0.2">
      <c r="A27" s="21"/>
      <c r="G27" s="12"/>
      <c r="H27" s="19">
        <v>8</v>
      </c>
      <c r="I27" s="20">
        <v>52077784</v>
      </c>
      <c r="J27" s="19">
        <v>314</v>
      </c>
      <c r="K27" s="19">
        <v>17</v>
      </c>
      <c r="L27" s="18" t="str">
        <f>_xlfn.XLOOKUP(I27,'[1]Planta Est'!$K:$K,'[1]Planta Est'!$L:$L,"",0)</f>
        <v>LEGUIZAMON BUITRAGO ROSA DELIA</v>
      </c>
      <c r="M27" s="19"/>
      <c r="N27" s="19"/>
      <c r="O27" s="20"/>
      <c r="P27" s="18" t="str" cm="1">
        <f t="array" ref="P27">IF(O27="","",_xlfn.XLOOKUP(O27,$A$20:$A$20,$F$20:$F$20,""))</f>
        <v/>
      </c>
      <c r="Q27" s="18"/>
      <c r="R27" s="22"/>
      <c r="S27" s="18" t="str">
        <f>_xlfn.XLOOKUP(I27,'[1]Planta Est'!$K:$K,'[1]Planta Est'!$M:$M,0,0)</f>
        <v>Encargo</v>
      </c>
    </row>
    <row r="28" spans="1:19" ht="25.5" customHeight="1" x14ac:dyDescent="0.2">
      <c r="A28" s="21"/>
      <c r="G28" s="12"/>
      <c r="H28" s="19">
        <v>9</v>
      </c>
      <c r="I28" s="20">
        <v>11315868</v>
      </c>
      <c r="J28" s="19">
        <v>314</v>
      </c>
      <c r="K28" s="19">
        <v>17</v>
      </c>
      <c r="L28" s="18" t="str">
        <f>_xlfn.XLOOKUP(I28,'[1]Planta Est'!$K:$K,'[1]Planta Est'!$L:$L,"",0)</f>
        <v>MARIN BELTRAN BLAS</v>
      </c>
      <c r="M28" s="19"/>
      <c r="N28" s="19"/>
      <c r="O28" s="20"/>
      <c r="P28" s="18" t="str" cm="1">
        <f t="array" ref="P28">IF(O28="","",_xlfn.XLOOKUP(O28,$A$20:$A$20,$F$20:$F$20,""))</f>
        <v/>
      </c>
      <c r="Q28" s="18"/>
      <c r="R28" s="22"/>
      <c r="S28" s="18" t="str">
        <f>_xlfn.XLOOKUP(I28,'[1]Planta Est'!$K:$K,'[1]Planta Est'!$M:$M,0,0)</f>
        <v>Encargo</v>
      </c>
    </row>
    <row r="29" spans="1:19" ht="25.5" customHeight="1" x14ac:dyDescent="0.2">
      <c r="A29" s="21"/>
      <c r="G29" s="12"/>
      <c r="H29" s="19">
        <v>10</v>
      </c>
      <c r="I29" s="20">
        <v>51976668</v>
      </c>
      <c r="J29" s="19">
        <v>314</v>
      </c>
      <c r="K29" s="19">
        <v>12</v>
      </c>
      <c r="L29" s="18" t="str">
        <f>_xlfn.XLOOKUP(I29,'[1]Planta Est'!$K:$K,'[1]Planta Est'!$L:$L,"",0)</f>
        <v>RIOS MONDRAGON LIGIA</v>
      </c>
      <c r="M29" s="19"/>
      <c r="N29" s="19"/>
      <c r="O29" s="20"/>
      <c r="P29" s="18" t="str" cm="1">
        <f t="array" ref="P29">IF(O29="","",_xlfn.XLOOKUP(O29,$A$20:$A$20,$F$20:$F$20,""))</f>
        <v/>
      </c>
      <c r="Q29" s="18"/>
      <c r="R29" s="22"/>
      <c r="S29" s="18" t="str">
        <f>_xlfn.XLOOKUP(I29,'[1]Planta Est'!$K:$K,'[1]Planta Est'!$M:$M,0,0)</f>
        <v>Encargo</v>
      </c>
    </row>
    <row r="30" spans="1:19" ht="25.5" customHeight="1" x14ac:dyDescent="0.2">
      <c r="A30" s="21"/>
      <c r="G30" s="12"/>
      <c r="H30" s="19">
        <v>11</v>
      </c>
      <c r="I30" s="20">
        <v>52485329</v>
      </c>
      <c r="J30" s="19">
        <v>314</v>
      </c>
      <c r="K30" s="19">
        <v>12</v>
      </c>
      <c r="L30" s="18" t="str">
        <f>_xlfn.XLOOKUP(I30,'[1]Planta Est'!$K:$K,'[1]Planta Est'!$L:$L,"",0)</f>
        <v>ORJUELA MORENO ESTHER ROCIO</v>
      </c>
      <c r="M30" s="19"/>
      <c r="N30" s="19"/>
      <c r="O30" s="20"/>
      <c r="P30" s="18" t="str" cm="1">
        <f t="array" ref="P30">IF(O30="","",_xlfn.XLOOKUP(O30,$A$20:$A$20,$F$20:$F$20,""))</f>
        <v/>
      </c>
      <c r="Q30" s="18"/>
      <c r="R30" s="22"/>
      <c r="S30" s="18" t="str">
        <f>_xlfn.XLOOKUP(I30,'[1]Planta Est'!$K:$K,'[1]Planta Est'!$M:$M,0,0)</f>
        <v>Encargo</v>
      </c>
    </row>
    <row r="31" spans="1:19" ht="25.5" customHeight="1" x14ac:dyDescent="0.2">
      <c r="A31" s="21"/>
      <c r="G31" s="12"/>
      <c r="H31" s="19">
        <v>12</v>
      </c>
      <c r="I31" s="20">
        <v>1013643890</v>
      </c>
      <c r="J31" s="19">
        <v>314</v>
      </c>
      <c r="K31" s="19">
        <v>12</v>
      </c>
      <c r="L31" s="18" t="str">
        <f>_xlfn.XLOOKUP(I31,'[1]Planta Est'!$K:$K,'[1]Planta Est'!$L:$L,"",0)</f>
        <v>HIGUERA CASTELBLANCO ALEXANDRA</v>
      </c>
      <c r="M31" s="19"/>
      <c r="N31" s="19"/>
      <c r="O31" s="20"/>
      <c r="P31" s="18" t="str" cm="1">
        <f t="array" ref="P31">IF(O31="","",_xlfn.XLOOKUP(O31,$A$20:$A$20,$F$20:$F$20,""))</f>
        <v/>
      </c>
      <c r="Q31" s="18"/>
      <c r="R31" s="22"/>
      <c r="S31" s="18" t="str">
        <f>_xlfn.XLOOKUP(I31,'[1]Planta Est'!$K:$K,'[1]Planta Est'!$M:$M,0,0)</f>
        <v>Encargo</v>
      </c>
    </row>
    <row r="32" spans="1:19" ht="25.5" customHeight="1" x14ac:dyDescent="0.2">
      <c r="A32" s="21"/>
      <c r="G32" s="12"/>
      <c r="H32" s="19">
        <v>13</v>
      </c>
      <c r="I32" s="20">
        <v>1018458651</v>
      </c>
      <c r="J32" s="19">
        <v>314</v>
      </c>
      <c r="K32" s="19">
        <v>12</v>
      </c>
      <c r="L32" s="18" t="str">
        <f>_xlfn.XLOOKUP(I32,'[1]Planta Est'!$K:$K,'[1]Planta Est'!$L:$L,"",0)</f>
        <v>GALINDO PINEDA NATALIA ALEJANDRA</v>
      </c>
      <c r="M32" s="19"/>
      <c r="N32" s="19"/>
      <c r="O32" s="20"/>
      <c r="P32" s="18" t="str" cm="1">
        <f t="array" ref="P32">IF(O32="","",_xlfn.XLOOKUP(O32,$A$20:$A$20,$F$20:$F$20,""))</f>
        <v/>
      </c>
      <c r="Q32" s="18"/>
      <c r="R32" s="22"/>
      <c r="S32" s="18" t="str">
        <f>_xlfn.XLOOKUP(I32,'[1]Planta Est'!$K:$K,'[1]Planta Est'!$M:$M,0,0)</f>
        <v>Encargo</v>
      </c>
    </row>
    <row r="33" spans="1:19" ht="25.5" customHeight="1" x14ac:dyDescent="0.2">
      <c r="A33" s="21"/>
      <c r="G33" s="12"/>
      <c r="H33" s="19">
        <v>14</v>
      </c>
      <c r="I33" s="20">
        <v>79509629</v>
      </c>
      <c r="J33" s="19">
        <v>314</v>
      </c>
      <c r="K33" s="19">
        <v>10</v>
      </c>
      <c r="L33" s="18" t="str">
        <f>_xlfn.XLOOKUP(I33,'[1]Planta Est'!$K:$K,'[1]Planta Est'!$L:$L,"",0)</f>
        <v>PEDRAZA ALVAREZ DOUGLAS</v>
      </c>
      <c r="M33" s="19"/>
      <c r="N33" s="19"/>
      <c r="O33" s="20"/>
      <c r="P33" s="18" t="str" cm="1">
        <f t="array" ref="P33">IF(O33="","",_xlfn.XLOOKUP(O33,$A$20:$A$20,$F$20:$F$20,""))</f>
        <v/>
      </c>
      <c r="Q33" s="18"/>
      <c r="R33" s="22"/>
      <c r="S33" s="18" t="str">
        <f>_xlfn.XLOOKUP(I33,'[1]Planta Est'!$K:$K,'[1]Planta Est'!$M:$M,0,0)</f>
        <v>Encargo</v>
      </c>
    </row>
    <row r="34" spans="1:19" ht="25.5" customHeight="1" x14ac:dyDescent="0.2">
      <c r="A34" s="21"/>
      <c r="G34" s="12"/>
      <c r="H34" s="19">
        <v>15</v>
      </c>
      <c r="I34" s="20">
        <v>51599525</v>
      </c>
      <c r="J34" s="19">
        <v>314</v>
      </c>
      <c r="K34" s="19">
        <v>10</v>
      </c>
      <c r="L34" s="18" t="str">
        <f>_xlfn.XLOOKUP(I34,'[1]Planta Est'!$K:$K,'[1]Planta Est'!$L:$L,"",0)</f>
        <v>FOLLECO MARIN MYRIAM</v>
      </c>
      <c r="M34" s="19"/>
      <c r="N34" s="19"/>
      <c r="O34" s="20"/>
      <c r="P34" s="18" t="str" cm="1">
        <f t="array" ref="P34">IF(O34="","",_xlfn.XLOOKUP(O34,$A$20:$A$20,$F$20:$F$20,""))</f>
        <v/>
      </c>
      <c r="Q34" s="18"/>
      <c r="R34" s="22"/>
      <c r="S34" s="18" t="str">
        <f>_xlfn.XLOOKUP(I34,'[1]Planta Est'!$K:$K,'[1]Planta Est'!$M:$M,0,0)</f>
        <v>Encargo</v>
      </c>
    </row>
    <row r="35" spans="1:19" ht="25.5" customHeight="1" x14ac:dyDescent="0.2">
      <c r="A35" s="21"/>
      <c r="G35" s="12"/>
      <c r="H35" s="19">
        <v>16</v>
      </c>
      <c r="I35" s="20">
        <v>40334286</v>
      </c>
      <c r="J35" s="19">
        <v>314</v>
      </c>
      <c r="K35" s="19">
        <v>10</v>
      </c>
      <c r="L35" s="18" t="str">
        <f>_xlfn.XLOOKUP(I35,'[1]Planta Est'!$K:$K,'[1]Planta Est'!$L:$L,"",0)</f>
        <v>CAÑON LESMES VIVIANA SHIRLEY</v>
      </c>
      <c r="M35" s="19"/>
      <c r="N35" s="19"/>
      <c r="O35" s="20"/>
      <c r="P35" s="18" t="str" cm="1">
        <f t="array" ref="P35">IF(O35="","",_xlfn.XLOOKUP(O35,$A$20:$A$20,$F$20:$F$20,""))</f>
        <v/>
      </c>
      <c r="Q35" s="18"/>
      <c r="R35" s="22"/>
      <c r="S35" s="18" t="str">
        <f>_xlfn.XLOOKUP(I35,'[1]Planta Est'!$K:$K,'[1]Planta Est'!$M:$M,0,0)</f>
        <v>Encargo</v>
      </c>
    </row>
    <row r="36" spans="1:19" ht="25.5" customHeight="1" x14ac:dyDescent="0.2">
      <c r="A36" s="21"/>
      <c r="G36" s="12"/>
      <c r="H36" s="19">
        <v>17</v>
      </c>
      <c r="I36" s="20">
        <v>1010164103</v>
      </c>
      <c r="J36" s="19">
        <v>314</v>
      </c>
      <c r="K36" s="19">
        <v>10</v>
      </c>
      <c r="L36" s="18" t="str">
        <f>_xlfn.XLOOKUP(I36,'[1]Planta Est'!$K:$K,'[1]Planta Est'!$L:$L,"",0)</f>
        <v>PEDROZA LUGO DANIELA</v>
      </c>
      <c r="M36" s="19"/>
      <c r="N36" s="19"/>
      <c r="O36" s="20"/>
      <c r="P36" s="18" t="str" cm="1">
        <f t="array" ref="P36">IF(O36="","",_xlfn.XLOOKUP(O36,$A$20:$A$20,$F$20:$F$20,""))</f>
        <v/>
      </c>
      <c r="Q36" s="18"/>
      <c r="R36" s="22"/>
      <c r="S36" s="18" t="str">
        <f>_xlfn.XLOOKUP(I36,'[1]Planta Est'!$K:$K,'[1]Planta Est'!$M:$M,0,0)</f>
        <v>Encargo</v>
      </c>
    </row>
    <row r="37" spans="1:19" ht="25.5" customHeight="1" x14ac:dyDescent="0.2">
      <c r="A37" s="21"/>
      <c r="G37" s="12"/>
      <c r="H37" s="19">
        <v>18</v>
      </c>
      <c r="I37" s="20">
        <v>46380654</v>
      </c>
      <c r="J37" s="19">
        <v>314</v>
      </c>
      <c r="K37" s="19">
        <v>10</v>
      </c>
      <c r="L37" s="18" t="str">
        <f>_xlfn.XLOOKUP(I37,'[1]Planta Est'!$K:$K,'[1]Planta Est'!$L:$L,"",0)</f>
        <v>SIERRA MESA MARTHA ELIZABETH</v>
      </c>
      <c r="M37" s="19"/>
      <c r="N37" s="19"/>
      <c r="O37" s="20"/>
      <c r="P37" s="18" t="str" cm="1">
        <f t="array" ref="P37">IF(O37="","",_xlfn.XLOOKUP(O37,$A$20:$A$20,$F$20:$F$20,""))</f>
        <v/>
      </c>
      <c r="Q37" s="18"/>
      <c r="R37" s="22"/>
      <c r="S37" s="18" t="str">
        <f>_xlfn.XLOOKUP(I37,'[1]Planta Est'!$K:$K,'[1]Planta Est'!$M:$M,0,0)</f>
        <v>Encargo</v>
      </c>
    </row>
    <row r="38" spans="1:19" ht="25.5" customHeight="1" x14ac:dyDescent="0.2">
      <c r="A38" s="21"/>
      <c r="G38" s="12"/>
      <c r="H38" s="19">
        <v>19</v>
      </c>
      <c r="I38" s="20">
        <v>35262763</v>
      </c>
      <c r="J38" s="19">
        <v>314</v>
      </c>
      <c r="K38" s="19">
        <v>10</v>
      </c>
      <c r="L38" s="18" t="str">
        <f>_xlfn.XLOOKUP(I38,'[1]Planta Est'!$K:$K,'[1]Planta Est'!$L:$L,"",0)</f>
        <v>BOHORQUEZ SALCEDO CATALINA</v>
      </c>
      <c r="M38" s="19"/>
      <c r="N38" s="19"/>
      <c r="O38" s="20"/>
      <c r="P38" s="18" t="str" cm="1">
        <f t="array" ref="P38">IF(O38="","",_xlfn.XLOOKUP(O38,$A$20:$A$20,$F$20:$F$20,""))</f>
        <v/>
      </c>
      <c r="Q38" s="18"/>
      <c r="R38" s="22"/>
      <c r="S38" s="18" t="str">
        <f>_xlfn.XLOOKUP(I38,'[1]Planta Est'!$K:$K,'[1]Planta Est'!$M:$M,0,0)</f>
        <v>Encargo</v>
      </c>
    </row>
    <row r="42" spans="1:19" ht="39.950000000000003" customHeight="1" x14ac:dyDescent="0.2">
      <c r="A42" s="3" t="s">
        <v>40</v>
      </c>
      <c r="B42" s="3"/>
      <c r="C42" s="3"/>
      <c r="D42" s="3"/>
      <c r="E42" s="3"/>
      <c r="F42" s="3"/>
    </row>
  </sheetData>
  <mergeCells count="27">
    <mergeCell ref="J19:K19"/>
    <mergeCell ref="A42:F42"/>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38">
    <cfRule type="duplicateValues" dxfId="1" priority="1"/>
  </conditionalFormatting>
  <conditionalFormatting sqref="M20:O38">
    <cfRule type="expression" dxfId="0" priority="2" stopIfTrue="1">
      <formula>$L20&lt;&gt;""</formula>
    </cfRule>
  </conditionalFormatting>
  <dataValidations count="1">
    <dataValidation type="list" allowBlank="1" showInputMessage="1" showErrorMessage="1" sqref="M20:N38" xr:uid="{76AA7222-F960-4DEA-B2B1-AC54608B1449}">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2026-09-22T22:38:04Z</dcterms:created>
  <dcterms:modified xsi:type="dcterms:W3CDTF">2026-09-22T22:38:06Z</dcterms:modified>
</cp:coreProperties>
</file>