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A5527CFC-521A-4C55-993D-F9A963C84764}" xr6:coauthVersionLast="47" xr6:coauthVersionMax="47" xr10:uidLastSave="{00000000-0000-0000-0000-000000000000}"/>
  <bookViews>
    <workbookView xWindow="-120" yWindow="-120" windowWidth="38640" windowHeight="21120" xr2:uid="{ACFD3BA6-003B-4908-992A-EFA3458F266F}"/>
  </bookViews>
  <sheets>
    <sheet name="Grupo 23"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E21"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alcChain>
</file>

<file path=xl/sharedStrings.xml><?xml version="1.0" encoding="utf-8"?>
<sst xmlns="http://schemas.openxmlformats.org/spreadsheetml/2006/main" count="46" uniqueCount="44">
  <si>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</si>
  <si>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</si>
  <si>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</si>
  <si>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23 )</t>
  </si>
  <si>
    <t>Código Encargo</t>
  </si>
  <si>
    <t>Grado Encargo</t>
  </si>
  <si>
    <t>Nivel Jerárquico Encargo</t>
  </si>
  <si>
    <t>Profesional</t>
  </si>
  <si>
    <t>Denominación Encargo</t>
  </si>
  <si>
    <t>Profesional Universitario</t>
  </si>
  <si>
    <t>Ubicación Encargo</t>
  </si>
  <si>
    <t>DIRECCION LOCAL DE EDUCACION 04 - SAN CRISTOBAL; DIRECCION LOCAL DE EDUCACION 01 - USAQUEN</t>
  </si>
  <si>
    <t>Ocurrencias</t>
  </si>
  <si>
    <t>792, 957</t>
  </si>
  <si>
    <t>Propósito</t>
  </si>
  <si>
    <t>Realizar actividades relacionadas con la administración del personal docente y administrativo de la localidad asignada, divulgando y presentando informes periódicos sobre los procesos desarrollados de conformidad con la normatividad vigente y las políticas de la entidad.</t>
  </si>
  <si>
    <t>Funciones</t>
  </si>
  <si>
    <t>1.	Validar las plantas de personal docente y administrativo de los colegios pertenecientes a la localidad asignada, de acuerdo con los procedimientos establecidos.
2.	Divulgar e implementar los procesos, entre el nivel central y el nivel institucional, relacionados con el recurso humano, de acuerdo con los procedimientos establecidos.
3.	Identificar las necesidades de personal docente y administrativo frente a los parámetros establecidos y presentar al Director Local de Educación los resultados encontrados, para que se realice el respectivo cubrimiento.
4.	Consolidar solicitudes de traslado, nombramiento de personal y remitir dicha información al nivel central de la entidad de acuerdo con el procedimiento establecido para ello.
5.	Realizar la notificación de actos administrativos y demás documentos relacionados con los procesos de talento humano.
6.	Elaborar informes de las actividades desarrolladas en el área de talento humano, de acuerdo con los lineamientos del superior inmediato.
7.	Consolidar y verificar el desarrollo del proceso de evaluación de desempeño de los funcionarios de la localidad, de acuerdo con los procedimientos establecidos.
8.	Las demás que le sean asignadas por el superior inmediato de acuerdo con el nivel jerárquico y el propósito del empleo</t>
  </si>
  <si>
    <t>Educación Requerida</t>
  </si>
  <si>
    <t>Título profesional en Disciplinas académicas de los NBC en:   Administración;  Psicología; Ingeniería Industrial y Afines;  Sociología, Trabajo Social y Afines.  Tarjeta o matrícula profesional en los casos reglamentados por la Ley.</t>
  </si>
  <si>
    <t>Experiencia Requerida</t>
  </si>
  <si>
    <t xml:space="preserve">Treinta y tres (33) meses de experiencia profesional relacionada.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</si>
  <si>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</si>
  <si>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</si>
  <si>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</si>
  <si>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</si>
  <si>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</si>
  <si>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</si>
  <si>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</si>
  <si>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</si>
  <si>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</si>
  <si>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</si>
  <si>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</si>
  <si>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</si>
  <si>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</si>
  <si>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</si>
  <si>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</si>
  <si>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</si>
  <si>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</si>
  <si>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</si>
  <si>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</si>
  <si>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DIRECCION LOCAL DE EDUCACION 04 - SAN CRISTOBAL</t>
  </si>
  <si>
    <t>DIRECCION LOCAL DE EDUCACION 01 - USAQUEN</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</si>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</sst>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300C66D5-4E29-4581-85C2-1E860D9671D3}"/>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14169-205C-4B11-A794-EAA8707E8572}">
  <dimension ref="A1:S55"/>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12</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t="s">
        <v>13</v>
      </c>
      <c r="D12" s="8"/>
      <c r="E12" s="8"/>
      <c r="F12" s="8"/>
      <c r="G12" s="8"/>
      <c r="H12" s="8"/>
      <c r="I12" s="8"/>
      <c r="J12" s="8"/>
      <c r="K12" s="8"/>
      <c r="L12" s="8"/>
      <c r="M12" s="8"/>
      <c r="N12" s="8"/>
      <c r="O12" s="8"/>
      <c r="P12" s="8"/>
      <c r="Q12" s="8"/>
      <c r="R12" s="8"/>
      <c r="S12" s="8"/>
    </row>
    <row r="13" spans="1:19" ht="28.5" customHeight="1" x14ac:dyDescent="0.2">
      <c r="A13" s="7" t="s">
        <v>14</v>
      </c>
      <c r="B13" s="7"/>
      <c r="C13" s="8" t="s">
        <v>15</v>
      </c>
      <c r="D13" s="8"/>
      <c r="E13" s="8"/>
      <c r="F13" s="8"/>
      <c r="G13" s="8"/>
      <c r="H13" s="8"/>
      <c r="I13" s="8"/>
      <c r="J13" s="8"/>
      <c r="K13" s="8"/>
      <c r="L13" s="8"/>
      <c r="M13" s="8"/>
      <c r="N13" s="8"/>
      <c r="O13" s="8"/>
      <c r="P13" s="8"/>
      <c r="Q13" s="8"/>
      <c r="R13" s="8"/>
      <c r="S13" s="8"/>
    </row>
    <row r="14" spans="1:19" ht="105" customHeight="1" x14ac:dyDescent="0.2">
      <c r="A14" s="7" t="s">
        <v>16</v>
      </c>
      <c r="B14" s="7"/>
      <c r="C14" s="8" t="s">
        <v>17</v>
      </c>
      <c r="D14" s="8"/>
      <c r="E14" s="8"/>
      <c r="F14" s="8"/>
      <c r="G14" s="8"/>
      <c r="H14" s="8"/>
      <c r="I14" s="8"/>
      <c r="J14" s="8"/>
      <c r="K14" s="8"/>
      <c r="L14" s="8"/>
      <c r="M14" s="8"/>
      <c r="N14" s="8"/>
      <c r="O14" s="8"/>
      <c r="P14" s="8"/>
      <c r="Q14" s="8"/>
      <c r="R14" s="8"/>
      <c r="S14" s="8"/>
    </row>
    <row r="15" spans="1:19" ht="15.75" customHeight="1" x14ac:dyDescent="0.2">
      <c r="A15" s="7" t="s">
        <v>18</v>
      </c>
      <c r="B15" s="7"/>
      <c r="C15" s="8" t="s">
        <v>19</v>
      </c>
      <c r="D15" s="8"/>
      <c r="E15" s="8"/>
      <c r="F15" s="8"/>
      <c r="G15" s="8"/>
      <c r="H15" s="8"/>
      <c r="I15" s="8"/>
      <c r="J15" s="8"/>
      <c r="K15" s="8"/>
      <c r="L15" s="8"/>
      <c r="M15" s="8"/>
      <c r="N15" s="8"/>
      <c r="O15" s="8"/>
      <c r="P15" s="8"/>
      <c r="Q15" s="8"/>
      <c r="R15" s="8"/>
      <c r="S15" s="8"/>
    </row>
    <row r="16" spans="1:19" ht="15.75" customHeight="1" x14ac:dyDescent="0.2">
      <c r="A16" s="7" t="s">
        <v>20</v>
      </c>
      <c r="B16" s="7"/>
      <c r="C16" s="8" t="s">
        <v>21</v>
      </c>
      <c r="D16" s="8"/>
      <c r="E16" s="8"/>
      <c r="F16" s="8"/>
      <c r="G16" s="8"/>
      <c r="H16" s="8"/>
      <c r="I16" s="8"/>
      <c r="J16" s="8"/>
      <c r="K16" s="8"/>
      <c r="L16" s="8"/>
      <c r="M16" s="8"/>
      <c r="N16" s="8"/>
      <c r="O16" s="8"/>
      <c r="P16" s="8"/>
      <c r="Q16" s="8"/>
      <c r="R16" s="8"/>
      <c r="S16" s="8"/>
    </row>
    <row r="18" spans="1:19" ht="25.5" customHeight="1" x14ac:dyDescent="0.2">
      <c r="A18" s="9" t="s">
        <v>22</v>
      </c>
      <c r="B18" s="9"/>
      <c r="C18" s="9"/>
      <c r="D18" s="9"/>
      <c r="E18" s="9"/>
      <c r="F18" s="9"/>
      <c r="G18" s="12"/>
      <c r="H18" s="10" t="s">
        <v>23</v>
      </c>
      <c r="I18" s="10"/>
      <c r="J18" s="10"/>
      <c r="K18" s="10"/>
    </row>
    <row r="19" spans="1:19" ht="30.75" customHeight="1" x14ac:dyDescent="0.2">
      <c r="A19" s="11" t="s">
        <v>24</v>
      </c>
      <c r="B19" s="11" t="s">
        <v>25</v>
      </c>
      <c r="C19" s="11" t="s">
        <v>26</v>
      </c>
      <c r="D19" s="11" t="s">
        <v>27</v>
      </c>
      <c r="E19" s="11" t="s">
        <v>28</v>
      </c>
      <c r="F19" s="11" t="s">
        <v>29</v>
      </c>
      <c r="G19" s="13"/>
      <c r="H19" s="14" t="s">
        <v>30</v>
      </c>
      <c r="I19" s="14" t="s">
        <v>31</v>
      </c>
      <c r="J19" s="15" t="s">
        <v>32</v>
      </c>
      <c r="K19" s="16"/>
      <c r="L19" s="14" t="s">
        <v>33</v>
      </c>
      <c r="M19" s="17" t="s">
        <v>34</v>
      </c>
      <c r="N19" s="17" t="s">
        <v>35</v>
      </c>
      <c r="O19" s="17" t="s">
        <v>36</v>
      </c>
      <c r="P19" s="17" t="s">
        <v>37</v>
      </c>
      <c r="Q19" s="17" t="s">
        <v>38</v>
      </c>
      <c r="R19" s="17" t="s">
        <v>39</v>
      </c>
      <c r="S19" s="17" t="s">
        <v>40</v>
      </c>
    </row>
    <row r="20" spans="1:19" ht="25.5" customHeight="1" x14ac:dyDescent="0.2">
      <c r="A20" s="20">
        <v>792</v>
      </c>
      <c r="B20" s="19" t="s">
        <v>7</v>
      </c>
      <c r="C20" s="19">
        <v>219</v>
      </c>
      <c r="D20" s="19">
        <v>12</v>
      </c>
      <c r="E20" s="18" t="str">
        <f>_xlfn.XLOOKUP(A20,'[1]Planta Est'!$A:$A,'[1]Planta Est'!$V:$V,"",0)</f>
        <v>DILE - Talento Humano</v>
      </c>
      <c r="F20" s="18" t="s">
        <v>41</v>
      </c>
      <c r="G20" s="12"/>
      <c r="H20" s="19">
        <v>1</v>
      </c>
      <c r="I20" s="20">
        <v>52473285</v>
      </c>
      <c r="J20" s="19">
        <v>219</v>
      </c>
      <c r="K20" s="19">
        <v>9</v>
      </c>
      <c r="L20" s="18" t="str">
        <f>_xlfn.XLOOKUP(I20,'[1]Planta Est'!$K:$K,'[1]Planta Est'!$L:$L,"",0)</f>
        <v>PARRA NOPE LUZ MERY</v>
      </c>
      <c r="M20" s="19"/>
      <c r="N20" s="19"/>
      <c r="O20" s="20"/>
      <c r="P20" s="18" t="str">
        <f t="shared" ref="P20:P51" si="0">IF(O20="","",_xlfn.XLOOKUP(O20,$A$20:$A$21,$F$20:$F$21,""))</f>
        <v/>
      </c>
      <c r="Q20" s="18"/>
      <c r="R20" s="22"/>
      <c r="S20" s="18" t="str">
        <f>_xlfn.XLOOKUP(I20,'[1]Planta Est'!$K:$K,'[1]Planta Est'!$M:$M,0,0)</f>
        <v>Encargo</v>
      </c>
    </row>
    <row r="21" spans="1:19" ht="25.5" customHeight="1" x14ac:dyDescent="0.2">
      <c r="A21" s="20">
        <v>957</v>
      </c>
      <c r="B21" s="19" t="s">
        <v>7</v>
      </c>
      <c r="C21" s="19">
        <v>219</v>
      </c>
      <c r="D21" s="19">
        <v>12</v>
      </c>
      <c r="E21" s="18" t="str">
        <f>_xlfn.XLOOKUP(A21,'[1]Planta Est'!$A:$A,'[1]Planta Est'!$V:$V,"",0)</f>
        <v>DILE - Talento Humano</v>
      </c>
      <c r="F21" s="18" t="s">
        <v>42</v>
      </c>
      <c r="G21" s="12"/>
      <c r="H21" s="19">
        <v>2</v>
      </c>
      <c r="I21" s="20">
        <v>53134054</v>
      </c>
      <c r="J21" s="19">
        <v>219</v>
      </c>
      <c r="K21" s="19">
        <v>9</v>
      </c>
      <c r="L21" s="18" t="str">
        <f>_xlfn.XLOOKUP(I21,'[1]Planta Est'!$K:$K,'[1]Planta Est'!$L:$L,"",0)</f>
        <v>BARBOSA CHALA LEIDY ROSMERY</v>
      </c>
      <c r="M21" s="19"/>
      <c r="N21" s="19"/>
      <c r="O21" s="20"/>
      <c r="P21" s="18" t="str">
        <f t="shared" si="0"/>
        <v/>
      </c>
      <c r="Q21" s="18"/>
      <c r="R21" s="22"/>
      <c r="S21" s="18">
        <f>_xlfn.XLOOKUP(I21,'[1]Planta Est'!$K:$K,'[1]Planta Est'!$M:$M,0,0)</f>
        <v>0</v>
      </c>
    </row>
    <row r="22" spans="1:19" ht="25.5" customHeight="1" x14ac:dyDescent="0.2">
      <c r="A22" s="21"/>
      <c r="G22" s="12"/>
      <c r="H22" s="19">
        <v>3</v>
      </c>
      <c r="I22" s="20">
        <v>1032362332</v>
      </c>
      <c r="J22" s="19">
        <v>219</v>
      </c>
      <c r="K22" s="19">
        <v>9</v>
      </c>
      <c r="L22" s="18" t="str">
        <f>_xlfn.XLOOKUP(I22,'[1]Planta Est'!$K:$K,'[1]Planta Est'!$L:$L,"",0)</f>
        <v>MARTINEZ GRANADOS DIANA YISSEDT</v>
      </c>
      <c r="M22" s="19"/>
      <c r="N22" s="19"/>
      <c r="O22" s="20"/>
      <c r="P22" s="18" t="str">
        <f t="shared" si="0"/>
        <v/>
      </c>
      <c r="Q22" s="18"/>
      <c r="R22" s="22"/>
      <c r="S22" s="18">
        <f>_xlfn.XLOOKUP(I22,'[1]Planta Est'!$K:$K,'[1]Planta Est'!$M:$M,0,0)</f>
        <v>0</v>
      </c>
    </row>
    <row r="23" spans="1:19" ht="25.5" customHeight="1" x14ac:dyDescent="0.2">
      <c r="A23" s="21"/>
      <c r="G23" s="12"/>
      <c r="H23" s="19">
        <v>4</v>
      </c>
      <c r="I23" s="20">
        <v>52342585</v>
      </c>
      <c r="J23" s="19">
        <v>219</v>
      </c>
      <c r="K23" s="19">
        <v>9</v>
      </c>
      <c r="L23" s="18" t="str">
        <f>_xlfn.XLOOKUP(I23,'[1]Planta Est'!$K:$K,'[1]Planta Est'!$L:$L,"",0)</f>
        <v>ROA CALVO YENCY</v>
      </c>
      <c r="M23" s="19"/>
      <c r="N23" s="19"/>
      <c r="O23" s="20"/>
      <c r="P23" s="18" t="str">
        <f t="shared" si="0"/>
        <v/>
      </c>
      <c r="Q23" s="18"/>
      <c r="R23" s="22"/>
      <c r="S23" s="18" t="str">
        <f>_xlfn.XLOOKUP(I23,'[1]Planta Est'!$K:$K,'[1]Planta Est'!$M:$M,0,0)</f>
        <v>Encargo</v>
      </c>
    </row>
    <row r="24" spans="1:19" ht="25.5" customHeight="1" x14ac:dyDescent="0.2">
      <c r="A24" s="21"/>
      <c r="G24" s="12"/>
      <c r="H24" s="19">
        <v>5</v>
      </c>
      <c r="I24" s="20">
        <v>1016027870</v>
      </c>
      <c r="J24" s="19">
        <v>219</v>
      </c>
      <c r="K24" s="19">
        <v>9</v>
      </c>
      <c r="L24" s="18" t="str">
        <f>_xlfn.XLOOKUP(I24,'[1]Planta Est'!$K:$K,'[1]Planta Est'!$L:$L,"",0)</f>
        <v>SUAREZ ROJAS EDWARD JULIAN</v>
      </c>
      <c r="M24" s="19"/>
      <c r="N24" s="19"/>
      <c r="O24" s="20"/>
      <c r="P24" s="18" t="str">
        <f t="shared" si="0"/>
        <v/>
      </c>
      <c r="Q24" s="18"/>
      <c r="R24" s="22"/>
      <c r="S24" s="18">
        <f>_xlfn.XLOOKUP(I24,'[1]Planta Est'!$K:$K,'[1]Planta Est'!$M:$M,0,0)</f>
        <v>0</v>
      </c>
    </row>
    <row r="25" spans="1:19" ht="25.5" customHeight="1" x14ac:dyDescent="0.2">
      <c r="A25" s="21"/>
      <c r="G25" s="12"/>
      <c r="H25" s="19">
        <v>6</v>
      </c>
      <c r="I25" s="20">
        <v>1014186297</v>
      </c>
      <c r="J25" s="19">
        <v>219</v>
      </c>
      <c r="K25" s="19">
        <v>7</v>
      </c>
      <c r="L25" s="18" t="str">
        <f>_xlfn.XLOOKUP(I25,'[1]Planta Est'!$K:$K,'[1]Planta Est'!$L:$L,"",0)</f>
        <v>CAICEDO PORRAS DIANA CAROLINA</v>
      </c>
      <c r="M25" s="19"/>
      <c r="N25" s="19"/>
      <c r="O25" s="20"/>
      <c r="P25" s="18" t="str">
        <f t="shared" si="0"/>
        <v/>
      </c>
      <c r="Q25" s="18"/>
      <c r="R25" s="22"/>
      <c r="S25" s="18">
        <f>_xlfn.XLOOKUP(I25,'[1]Planta Est'!$K:$K,'[1]Planta Est'!$M:$M,0,0)</f>
        <v>0</v>
      </c>
    </row>
    <row r="26" spans="1:19" ht="25.5" customHeight="1" x14ac:dyDescent="0.2">
      <c r="A26" s="21"/>
      <c r="G26" s="12"/>
      <c r="H26" s="19">
        <v>7</v>
      </c>
      <c r="I26" s="20">
        <v>1014236333</v>
      </c>
      <c r="J26" s="19">
        <v>219</v>
      </c>
      <c r="K26" s="19">
        <v>7</v>
      </c>
      <c r="L26" s="18" t="str">
        <f>_xlfn.XLOOKUP(I26,'[1]Planta Est'!$K:$K,'[1]Planta Est'!$L:$L,"",0)</f>
        <v>JUNCA ACOSTA SANTOS DANILO</v>
      </c>
      <c r="M26" s="19"/>
      <c r="N26" s="19"/>
      <c r="O26" s="20"/>
      <c r="P26" s="18" t="str">
        <f t="shared" si="0"/>
        <v/>
      </c>
      <c r="Q26" s="18"/>
      <c r="R26" s="22"/>
      <c r="S26" s="18">
        <f>_xlfn.XLOOKUP(I26,'[1]Planta Est'!$K:$K,'[1]Planta Est'!$M:$M,0,0)</f>
        <v>0</v>
      </c>
    </row>
    <row r="27" spans="1:19" ht="25.5" customHeight="1" x14ac:dyDescent="0.2">
      <c r="A27" s="21"/>
      <c r="G27" s="12"/>
      <c r="H27" s="19">
        <v>8</v>
      </c>
      <c r="I27" s="20">
        <v>52715221</v>
      </c>
      <c r="J27" s="19">
        <v>219</v>
      </c>
      <c r="K27" s="19">
        <v>7</v>
      </c>
      <c r="L27" s="18" t="str">
        <f>_xlfn.XLOOKUP(I27,'[1]Planta Est'!$K:$K,'[1]Planta Est'!$L:$L,"",0)</f>
        <v>LINARES CARO ANA MARIA</v>
      </c>
      <c r="M27" s="19"/>
      <c r="N27" s="19"/>
      <c r="O27" s="20"/>
      <c r="P27" s="18" t="str">
        <f t="shared" si="0"/>
        <v/>
      </c>
      <c r="Q27" s="18"/>
      <c r="R27" s="22"/>
      <c r="S27" s="18" t="str">
        <f>_xlfn.XLOOKUP(I27,'[1]Planta Est'!$K:$K,'[1]Planta Est'!$M:$M,0,0)</f>
        <v>Encargo</v>
      </c>
    </row>
    <row r="28" spans="1:19" ht="25.5" customHeight="1" x14ac:dyDescent="0.2">
      <c r="A28" s="21"/>
      <c r="G28" s="12"/>
      <c r="H28" s="19">
        <v>9</v>
      </c>
      <c r="I28" s="20">
        <v>1013580322</v>
      </c>
      <c r="J28" s="19">
        <v>219</v>
      </c>
      <c r="K28" s="19">
        <v>7</v>
      </c>
      <c r="L28" s="18" t="str">
        <f>_xlfn.XLOOKUP(I28,'[1]Planta Est'!$K:$K,'[1]Planta Est'!$L:$L,"",0)</f>
        <v>MENA GARZON DESIDERIO</v>
      </c>
      <c r="M28" s="19"/>
      <c r="N28" s="19"/>
      <c r="O28" s="20"/>
      <c r="P28" s="18" t="str">
        <f t="shared" si="0"/>
        <v/>
      </c>
      <c r="Q28" s="18"/>
      <c r="R28" s="22"/>
      <c r="S28" s="18">
        <f>_xlfn.XLOOKUP(I28,'[1]Planta Est'!$K:$K,'[1]Planta Est'!$M:$M,0,0)</f>
        <v>0</v>
      </c>
    </row>
    <row r="29" spans="1:19" ht="25.5" customHeight="1" x14ac:dyDescent="0.2">
      <c r="A29" s="21"/>
      <c r="G29" s="12"/>
      <c r="H29" s="19">
        <v>10</v>
      </c>
      <c r="I29" s="20">
        <v>20916873</v>
      </c>
      <c r="J29" s="19">
        <v>314</v>
      </c>
      <c r="K29" s="19">
        <v>19</v>
      </c>
      <c r="L29" s="18" t="str">
        <f>_xlfn.XLOOKUP(I29,'[1]Planta Est'!$K:$K,'[1]Planta Est'!$L:$L,"",0)</f>
        <v>VELASQUEZ RODRIGUEZ ADRIANA MARIA</v>
      </c>
      <c r="M29" s="19"/>
      <c r="N29" s="19"/>
      <c r="O29" s="20"/>
      <c r="P29" s="18" t="str">
        <f t="shared" si="0"/>
        <v/>
      </c>
      <c r="Q29" s="18"/>
      <c r="R29" s="22"/>
      <c r="S29" s="18" t="str">
        <f>_xlfn.XLOOKUP(I29,'[1]Planta Est'!$K:$K,'[1]Planta Est'!$M:$M,0,0)</f>
        <v>Encargo</v>
      </c>
    </row>
    <row r="30" spans="1:19" ht="25.5" customHeight="1" x14ac:dyDescent="0.2">
      <c r="A30" s="21"/>
      <c r="G30" s="12"/>
      <c r="H30" s="19">
        <v>11</v>
      </c>
      <c r="I30" s="20">
        <v>52318780</v>
      </c>
      <c r="J30" s="19">
        <v>314</v>
      </c>
      <c r="K30" s="19">
        <v>19</v>
      </c>
      <c r="L30" s="18" t="str">
        <f>_xlfn.XLOOKUP(I30,'[1]Planta Est'!$K:$K,'[1]Planta Est'!$L:$L,"",0)</f>
        <v>MURCIA LOPEZ OLGA LUCIA</v>
      </c>
      <c r="M30" s="19"/>
      <c r="N30" s="19"/>
      <c r="O30" s="20"/>
      <c r="P30" s="18" t="str">
        <f t="shared" si="0"/>
        <v/>
      </c>
      <c r="Q30" s="18"/>
      <c r="R30" s="22"/>
      <c r="S30" s="18" t="str">
        <f>_xlfn.XLOOKUP(I30,'[1]Planta Est'!$K:$K,'[1]Planta Est'!$M:$M,0,0)</f>
        <v>Encargo</v>
      </c>
    </row>
    <row r="31" spans="1:19" ht="25.5" customHeight="1" x14ac:dyDescent="0.2">
      <c r="A31" s="21"/>
      <c r="G31" s="12"/>
      <c r="H31" s="19">
        <v>12</v>
      </c>
      <c r="I31" s="20">
        <v>52585657</v>
      </c>
      <c r="J31" s="19">
        <v>314</v>
      </c>
      <c r="K31" s="19">
        <v>19</v>
      </c>
      <c r="L31" s="18" t="str">
        <f>_xlfn.XLOOKUP(I31,'[1]Planta Est'!$K:$K,'[1]Planta Est'!$L:$L,"",0)</f>
        <v>RODRIGUEZ JIMENEZ SANTA LILIANA</v>
      </c>
      <c r="M31" s="19"/>
      <c r="N31" s="19"/>
      <c r="O31" s="20"/>
      <c r="P31" s="18" t="str">
        <f t="shared" si="0"/>
        <v/>
      </c>
      <c r="Q31" s="18"/>
      <c r="R31" s="22"/>
      <c r="S31" s="18" t="str">
        <f>_xlfn.XLOOKUP(I31,'[1]Planta Est'!$K:$K,'[1]Planta Est'!$M:$M,0,0)</f>
        <v>Encargo</v>
      </c>
    </row>
    <row r="32" spans="1:19" ht="25.5" customHeight="1" x14ac:dyDescent="0.2">
      <c r="A32" s="21"/>
      <c r="G32" s="12"/>
      <c r="H32" s="19">
        <v>13</v>
      </c>
      <c r="I32" s="20">
        <v>11315868</v>
      </c>
      <c r="J32" s="19">
        <v>314</v>
      </c>
      <c r="K32" s="19">
        <v>17</v>
      </c>
      <c r="L32" s="18" t="str">
        <f>_xlfn.XLOOKUP(I32,'[1]Planta Est'!$K:$K,'[1]Planta Est'!$L:$L,"",0)</f>
        <v>MARIN BELTRAN BLAS</v>
      </c>
      <c r="M32" s="19"/>
      <c r="N32" s="19"/>
      <c r="O32" s="20"/>
      <c r="P32" s="18" t="str">
        <f t="shared" si="0"/>
        <v/>
      </c>
      <c r="Q32" s="18"/>
      <c r="R32" s="22"/>
      <c r="S32" s="18" t="str">
        <f>_xlfn.XLOOKUP(I32,'[1]Planta Est'!$K:$K,'[1]Planta Est'!$M:$M,0,0)</f>
        <v>Encargo</v>
      </c>
    </row>
    <row r="33" spans="1:19" ht="25.5" customHeight="1" x14ac:dyDescent="0.2">
      <c r="A33" s="21"/>
      <c r="G33" s="12"/>
      <c r="H33" s="19">
        <v>14</v>
      </c>
      <c r="I33" s="20">
        <v>52731210</v>
      </c>
      <c r="J33" s="19">
        <v>314</v>
      </c>
      <c r="K33" s="19">
        <v>17</v>
      </c>
      <c r="L33" s="18" t="str">
        <f>_xlfn.XLOOKUP(I33,'[1]Planta Est'!$K:$K,'[1]Planta Est'!$L:$L,"",0)</f>
        <v>MEDINA CRISTANCHO SANDRA VIVIANA</v>
      </c>
      <c r="M33" s="19"/>
      <c r="N33" s="19"/>
      <c r="O33" s="20"/>
      <c r="P33" s="18" t="str">
        <f t="shared" si="0"/>
        <v/>
      </c>
      <c r="Q33" s="18"/>
      <c r="R33" s="22"/>
      <c r="S33" s="18" t="str">
        <f>_xlfn.XLOOKUP(I33,'[1]Planta Est'!$K:$K,'[1]Planta Est'!$M:$M,0,0)</f>
        <v>Encargo</v>
      </c>
    </row>
    <row r="34" spans="1:19" ht="25.5" customHeight="1" x14ac:dyDescent="0.2">
      <c r="A34" s="21"/>
      <c r="G34" s="12"/>
      <c r="H34" s="19">
        <v>15</v>
      </c>
      <c r="I34" s="20">
        <v>51976668</v>
      </c>
      <c r="J34" s="19">
        <v>314</v>
      </c>
      <c r="K34" s="19">
        <v>12</v>
      </c>
      <c r="L34" s="18" t="str">
        <f>_xlfn.XLOOKUP(I34,'[1]Planta Est'!$K:$K,'[1]Planta Est'!$L:$L,"",0)</f>
        <v>RIOS MONDRAGON LIGIA</v>
      </c>
      <c r="M34" s="19"/>
      <c r="N34" s="19"/>
      <c r="O34" s="20"/>
      <c r="P34" s="18" t="str">
        <f t="shared" si="0"/>
        <v/>
      </c>
      <c r="Q34" s="18"/>
      <c r="R34" s="22"/>
      <c r="S34" s="18" t="str">
        <f>_xlfn.XLOOKUP(I34,'[1]Planta Est'!$K:$K,'[1]Planta Est'!$M:$M,0,0)</f>
        <v>Encargo</v>
      </c>
    </row>
    <row r="35" spans="1:19" ht="25.5" customHeight="1" x14ac:dyDescent="0.2">
      <c r="A35" s="21"/>
      <c r="G35" s="12"/>
      <c r="H35" s="19">
        <v>16</v>
      </c>
      <c r="I35" s="20">
        <v>52485329</v>
      </c>
      <c r="J35" s="19">
        <v>314</v>
      </c>
      <c r="K35" s="19">
        <v>12</v>
      </c>
      <c r="L35" s="18" t="str">
        <f>_xlfn.XLOOKUP(I35,'[1]Planta Est'!$K:$K,'[1]Planta Est'!$L:$L,"",0)</f>
        <v>ORJUELA MORENO ESTHER ROCIO</v>
      </c>
      <c r="M35" s="19"/>
      <c r="N35" s="19"/>
      <c r="O35" s="20"/>
      <c r="P35" s="18" t="str">
        <f t="shared" si="0"/>
        <v/>
      </c>
      <c r="Q35" s="18"/>
      <c r="R35" s="22"/>
      <c r="S35" s="18" t="str">
        <f>_xlfn.XLOOKUP(I35,'[1]Planta Est'!$K:$K,'[1]Planta Est'!$M:$M,0,0)</f>
        <v>Encargo</v>
      </c>
    </row>
    <row r="36" spans="1:19" ht="25.5" customHeight="1" x14ac:dyDescent="0.2">
      <c r="A36" s="21"/>
      <c r="G36" s="12"/>
      <c r="H36" s="19">
        <v>17</v>
      </c>
      <c r="I36" s="20">
        <v>40334286</v>
      </c>
      <c r="J36" s="19">
        <v>314</v>
      </c>
      <c r="K36" s="19">
        <v>10</v>
      </c>
      <c r="L36" s="18" t="str">
        <f>_xlfn.XLOOKUP(I36,'[1]Planta Est'!$K:$K,'[1]Planta Est'!$L:$L,"",0)</f>
        <v>CAÑON LESMES VIVIANA SHIRLEY</v>
      </c>
      <c r="M36" s="19"/>
      <c r="N36" s="19"/>
      <c r="O36" s="20"/>
      <c r="P36" s="18" t="str">
        <f t="shared" si="0"/>
        <v/>
      </c>
      <c r="Q36" s="18"/>
      <c r="R36" s="22"/>
      <c r="S36" s="18" t="str">
        <f>_xlfn.XLOOKUP(I36,'[1]Planta Est'!$K:$K,'[1]Planta Est'!$M:$M,0,0)</f>
        <v>Encargo</v>
      </c>
    </row>
    <row r="37" spans="1:19" ht="25.5" customHeight="1" x14ac:dyDescent="0.2">
      <c r="A37" s="21"/>
      <c r="G37" s="12"/>
      <c r="H37" s="19">
        <v>18</v>
      </c>
      <c r="I37" s="20">
        <v>51599525</v>
      </c>
      <c r="J37" s="19">
        <v>314</v>
      </c>
      <c r="K37" s="19">
        <v>10</v>
      </c>
      <c r="L37" s="18" t="str">
        <f>_xlfn.XLOOKUP(I37,'[1]Planta Est'!$K:$K,'[1]Planta Est'!$L:$L,"",0)</f>
        <v>FOLLECO MARIN MYRIAM</v>
      </c>
      <c r="M37" s="19"/>
      <c r="N37" s="19"/>
      <c r="O37" s="20"/>
      <c r="P37" s="18" t="str">
        <f t="shared" si="0"/>
        <v/>
      </c>
      <c r="Q37" s="18"/>
      <c r="R37" s="22"/>
      <c r="S37" s="18" t="str">
        <f>_xlfn.XLOOKUP(I37,'[1]Planta Est'!$K:$K,'[1]Planta Est'!$M:$M,0,0)</f>
        <v>Encargo</v>
      </c>
    </row>
    <row r="38" spans="1:19" ht="25.5" customHeight="1" x14ac:dyDescent="0.2">
      <c r="A38" s="21"/>
      <c r="G38" s="12"/>
      <c r="H38" s="19">
        <v>19</v>
      </c>
      <c r="I38" s="20">
        <v>1010164103</v>
      </c>
      <c r="J38" s="19">
        <v>314</v>
      </c>
      <c r="K38" s="19">
        <v>10</v>
      </c>
      <c r="L38" s="18" t="str">
        <f>_xlfn.XLOOKUP(I38,'[1]Planta Est'!$K:$K,'[1]Planta Est'!$L:$L,"",0)</f>
        <v>PEDROZA LUGO DANIELA</v>
      </c>
      <c r="M38" s="19"/>
      <c r="N38" s="19"/>
      <c r="O38" s="20"/>
      <c r="P38" s="18" t="str">
        <f t="shared" si="0"/>
        <v/>
      </c>
      <c r="Q38" s="18"/>
      <c r="R38" s="22"/>
      <c r="S38" s="18" t="str">
        <f>_xlfn.XLOOKUP(I38,'[1]Planta Est'!$K:$K,'[1]Planta Est'!$M:$M,0,0)</f>
        <v>Encargo</v>
      </c>
    </row>
    <row r="39" spans="1:19" ht="25.5" customHeight="1" x14ac:dyDescent="0.2">
      <c r="A39" s="21"/>
      <c r="G39" s="12"/>
      <c r="H39" s="19">
        <v>20</v>
      </c>
      <c r="I39" s="20">
        <v>39805821</v>
      </c>
      <c r="J39" s="19">
        <v>407</v>
      </c>
      <c r="K39" s="19">
        <v>27</v>
      </c>
      <c r="L39" s="18" t="str">
        <f>_xlfn.XLOOKUP(I39,'[1]Planta Est'!$K:$K,'[1]Planta Est'!$L:$L,"",0)</f>
        <v>CHOCONTA RIVERA YANET</v>
      </c>
      <c r="M39" s="19"/>
      <c r="N39" s="19"/>
      <c r="O39" s="20"/>
      <c r="P39" s="18" t="str">
        <f t="shared" si="0"/>
        <v/>
      </c>
      <c r="Q39" s="18"/>
      <c r="R39" s="22"/>
      <c r="S39" s="18">
        <f>_xlfn.XLOOKUP(I39,'[1]Planta Est'!$K:$K,'[1]Planta Est'!$M:$M,0,0)</f>
        <v>0</v>
      </c>
    </row>
    <row r="40" spans="1:19" ht="25.5" customHeight="1" x14ac:dyDescent="0.2">
      <c r="A40" s="21"/>
      <c r="G40" s="12"/>
      <c r="H40" s="19">
        <v>21</v>
      </c>
      <c r="I40" s="20">
        <v>15989005</v>
      </c>
      <c r="J40" s="19">
        <v>407</v>
      </c>
      <c r="K40" s="19">
        <v>27</v>
      </c>
      <c r="L40" s="18" t="str">
        <f>_xlfn.XLOOKUP(I40,'[1]Planta Est'!$K:$K,'[1]Planta Est'!$L:$L,"",0)</f>
        <v>PEREZ GIRALDO JOSE ASDRUBAL</v>
      </c>
      <c r="M40" s="19"/>
      <c r="N40" s="19"/>
      <c r="O40" s="20"/>
      <c r="P40" s="18" t="str">
        <f t="shared" si="0"/>
        <v/>
      </c>
      <c r="Q40" s="18"/>
      <c r="R40" s="22"/>
      <c r="S40" s="18" t="str">
        <f>_xlfn.XLOOKUP(I40,'[1]Planta Est'!$K:$K,'[1]Planta Est'!$M:$M,0,0)</f>
        <v>Encargo</v>
      </c>
    </row>
    <row r="41" spans="1:19" ht="25.5" customHeight="1" x14ac:dyDescent="0.2">
      <c r="A41" s="21"/>
      <c r="G41" s="12"/>
      <c r="H41" s="19">
        <v>22</v>
      </c>
      <c r="I41" s="20">
        <v>80237787</v>
      </c>
      <c r="J41" s="19">
        <v>407</v>
      </c>
      <c r="K41" s="19">
        <v>27</v>
      </c>
      <c r="L41" s="18" t="str">
        <f>_xlfn.XLOOKUP(I41,'[1]Planta Est'!$K:$K,'[1]Planta Est'!$L:$L,"",0)</f>
        <v>LOPEZ CELY FREDDY JERSSON</v>
      </c>
      <c r="M41" s="19"/>
      <c r="N41" s="19"/>
      <c r="O41" s="20"/>
      <c r="P41" s="18" t="str">
        <f t="shared" si="0"/>
        <v/>
      </c>
      <c r="Q41" s="18"/>
      <c r="R41" s="22"/>
      <c r="S41" s="18" t="str">
        <f>_xlfn.XLOOKUP(I41,'[1]Planta Est'!$K:$K,'[1]Planta Est'!$M:$M,0,0)</f>
        <v>Encargo</v>
      </c>
    </row>
    <row r="42" spans="1:19" ht="25.5" customHeight="1" x14ac:dyDescent="0.2">
      <c r="A42" s="21"/>
      <c r="G42" s="12"/>
      <c r="H42" s="19">
        <v>23</v>
      </c>
      <c r="I42" s="20">
        <v>52584657</v>
      </c>
      <c r="J42" s="19">
        <v>407</v>
      </c>
      <c r="K42" s="19">
        <v>27</v>
      </c>
      <c r="L42" s="18" t="str">
        <f>_xlfn.XLOOKUP(I42,'[1]Planta Est'!$K:$K,'[1]Planta Est'!$L:$L,"",0)</f>
        <v>MARTINEZ MARTHA CECILIA</v>
      </c>
      <c r="M42" s="19"/>
      <c r="N42" s="19"/>
      <c r="O42" s="20"/>
      <c r="P42" s="18" t="str">
        <f t="shared" si="0"/>
        <v/>
      </c>
      <c r="Q42" s="18"/>
      <c r="R42" s="22"/>
      <c r="S42" s="18" t="str">
        <f>_xlfn.XLOOKUP(I42,'[1]Planta Est'!$K:$K,'[1]Planta Est'!$M:$M,0,0)</f>
        <v>Encargo</v>
      </c>
    </row>
    <row r="43" spans="1:19" ht="25.5" customHeight="1" x14ac:dyDescent="0.2">
      <c r="A43" s="21"/>
      <c r="G43" s="12"/>
      <c r="H43" s="19">
        <v>24</v>
      </c>
      <c r="I43" s="20">
        <v>79896838</v>
      </c>
      <c r="J43" s="19">
        <v>407</v>
      </c>
      <c r="K43" s="19">
        <v>27</v>
      </c>
      <c r="L43" s="18" t="str">
        <f>_xlfn.XLOOKUP(I43,'[1]Planta Est'!$K:$K,'[1]Planta Est'!$L:$L,"",0)</f>
        <v>RENDON ROZO JULIO CESAR</v>
      </c>
      <c r="M43" s="19"/>
      <c r="N43" s="19"/>
      <c r="O43" s="20"/>
      <c r="P43" s="18" t="str">
        <f t="shared" si="0"/>
        <v/>
      </c>
      <c r="Q43" s="18"/>
      <c r="R43" s="22"/>
      <c r="S43" s="18">
        <f>_xlfn.XLOOKUP(I43,'[1]Planta Est'!$K:$K,'[1]Planta Est'!$M:$M,0,0)</f>
        <v>0</v>
      </c>
    </row>
    <row r="44" spans="1:19" ht="25.5" customHeight="1" x14ac:dyDescent="0.2">
      <c r="A44" s="21"/>
      <c r="G44" s="12"/>
      <c r="H44" s="19">
        <v>25</v>
      </c>
      <c r="I44" s="20">
        <v>39752648</v>
      </c>
      <c r="J44" s="19">
        <v>407</v>
      </c>
      <c r="K44" s="19">
        <v>27</v>
      </c>
      <c r="L44" s="18" t="str">
        <f>_xlfn.XLOOKUP(I44,'[1]Planta Est'!$K:$K,'[1]Planta Est'!$L:$L,"",0)</f>
        <v>FORERO RUIZ LUZ MILA</v>
      </c>
      <c r="M44" s="19"/>
      <c r="N44" s="19"/>
      <c r="O44" s="20"/>
      <c r="P44" s="18" t="str">
        <f t="shared" si="0"/>
        <v/>
      </c>
      <c r="Q44" s="18"/>
      <c r="R44" s="22"/>
      <c r="S44" s="18" t="str">
        <f>_xlfn.XLOOKUP(I44,'[1]Planta Est'!$K:$K,'[1]Planta Est'!$M:$M,0,0)</f>
        <v>Encargo</v>
      </c>
    </row>
    <row r="45" spans="1:19" ht="25.5" customHeight="1" x14ac:dyDescent="0.2">
      <c r="A45" s="21"/>
      <c r="G45" s="12"/>
      <c r="H45" s="19">
        <v>26</v>
      </c>
      <c r="I45" s="20">
        <v>36114080</v>
      </c>
      <c r="J45" s="19">
        <v>407</v>
      </c>
      <c r="K45" s="19">
        <v>27</v>
      </c>
      <c r="L45" s="18" t="str">
        <f>_xlfn.XLOOKUP(I45,'[1]Planta Est'!$K:$K,'[1]Planta Est'!$L:$L,"",0)</f>
        <v>SAMBONI RAMOS ELCY YUBELY</v>
      </c>
      <c r="M45" s="19"/>
      <c r="N45" s="19"/>
      <c r="O45" s="20"/>
      <c r="P45" s="18" t="str">
        <f t="shared" si="0"/>
        <v/>
      </c>
      <c r="Q45" s="18"/>
      <c r="R45" s="22"/>
      <c r="S45" s="18">
        <f>_xlfn.XLOOKUP(I45,'[1]Planta Est'!$K:$K,'[1]Planta Est'!$M:$M,0,0)</f>
        <v>0</v>
      </c>
    </row>
    <row r="46" spans="1:19" ht="25.5" customHeight="1" x14ac:dyDescent="0.2">
      <c r="A46" s="21"/>
      <c r="G46" s="12"/>
      <c r="H46" s="19">
        <v>27</v>
      </c>
      <c r="I46" s="20">
        <v>1024474063</v>
      </c>
      <c r="J46" s="19">
        <v>440</v>
      </c>
      <c r="K46" s="19">
        <v>27</v>
      </c>
      <c r="L46" s="18" t="str">
        <f>_xlfn.XLOOKUP(I46,'[1]Planta Est'!$K:$K,'[1]Planta Est'!$L:$L,"",0)</f>
        <v>SOLER LINARES JOHANNA MILENA</v>
      </c>
      <c r="M46" s="19"/>
      <c r="N46" s="19"/>
      <c r="O46" s="20"/>
      <c r="P46" s="18" t="str">
        <f t="shared" si="0"/>
        <v/>
      </c>
      <c r="Q46" s="18"/>
      <c r="R46" s="22"/>
      <c r="S46" s="18" t="str">
        <f>_xlfn.XLOOKUP(I46,'[1]Planta Est'!$K:$K,'[1]Planta Est'!$M:$M,0,0)</f>
        <v>Encargo</v>
      </c>
    </row>
    <row r="47" spans="1:19" ht="25.5" customHeight="1" x14ac:dyDescent="0.2">
      <c r="A47" s="21"/>
      <c r="G47" s="12"/>
      <c r="H47" s="19">
        <v>28</v>
      </c>
      <c r="I47" s="20">
        <v>39014369</v>
      </c>
      <c r="J47" s="19">
        <v>407</v>
      </c>
      <c r="K47" s="19">
        <v>27</v>
      </c>
      <c r="L47" s="18" t="str">
        <f>_xlfn.XLOOKUP(I47,'[1]Planta Est'!$K:$K,'[1]Planta Est'!$L:$L,"",0)</f>
        <v>GONZALEZ LERMA LUCY</v>
      </c>
      <c r="M47" s="19"/>
      <c r="N47" s="19"/>
      <c r="O47" s="20"/>
      <c r="P47" s="18" t="str">
        <f t="shared" si="0"/>
        <v/>
      </c>
      <c r="Q47" s="18"/>
      <c r="R47" s="22"/>
      <c r="S47" s="18" t="str">
        <f>_xlfn.XLOOKUP(I47,'[1]Planta Est'!$K:$K,'[1]Planta Est'!$M:$M,0,0)</f>
        <v>Encargo</v>
      </c>
    </row>
    <row r="48" spans="1:19" ht="25.5" customHeight="1" x14ac:dyDescent="0.2">
      <c r="A48" s="21"/>
      <c r="G48" s="12"/>
      <c r="H48" s="19">
        <v>29</v>
      </c>
      <c r="I48" s="20">
        <v>53166221</v>
      </c>
      <c r="J48" s="19">
        <v>407</v>
      </c>
      <c r="K48" s="19">
        <v>27</v>
      </c>
      <c r="L48" s="18" t="str">
        <f>_xlfn.XLOOKUP(I48,'[1]Planta Est'!$K:$K,'[1]Planta Est'!$L:$L,"",0)</f>
        <v>GOMEZ ARIAS YANETH</v>
      </c>
      <c r="M48" s="19"/>
      <c r="N48" s="19"/>
      <c r="O48" s="20"/>
      <c r="P48" s="18" t="str">
        <f t="shared" si="0"/>
        <v/>
      </c>
      <c r="Q48" s="18"/>
      <c r="R48" s="22"/>
      <c r="S48" s="18" t="str">
        <f>_xlfn.XLOOKUP(I48,'[1]Planta Est'!$K:$K,'[1]Planta Est'!$M:$M,0,0)</f>
        <v>Encargo</v>
      </c>
    </row>
    <row r="49" spans="1:19" ht="25.5" customHeight="1" x14ac:dyDescent="0.2">
      <c r="A49" s="21"/>
      <c r="G49" s="12"/>
      <c r="H49" s="19">
        <v>30</v>
      </c>
      <c r="I49" s="20">
        <v>52798744</v>
      </c>
      <c r="J49" s="19">
        <v>440</v>
      </c>
      <c r="K49" s="19">
        <v>27</v>
      </c>
      <c r="L49" s="18" t="str">
        <f>_xlfn.XLOOKUP(I49,'[1]Planta Est'!$K:$K,'[1]Planta Est'!$L:$L,"",0)</f>
        <v>CASTAÑEDA GARCIA PAOLA</v>
      </c>
      <c r="M49" s="19"/>
      <c r="N49" s="19"/>
      <c r="O49" s="20"/>
      <c r="P49" s="18" t="str">
        <f t="shared" si="0"/>
        <v/>
      </c>
      <c r="Q49" s="18"/>
      <c r="R49" s="22"/>
      <c r="S49" s="18" t="str">
        <f>_xlfn.XLOOKUP(I49,'[1]Planta Est'!$K:$K,'[1]Planta Est'!$M:$M,0,0)</f>
        <v>Encargo</v>
      </c>
    </row>
    <row r="50" spans="1:19" ht="25.5" customHeight="1" x14ac:dyDescent="0.2">
      <c r="A50" s="21"/>
      <c r="G50" s="12"/>
      <c r="H50" s="19">
        <v>31</v>
      </c>
      <c r="I50" s="20">
        <v>1032379980</v>
      </c>
      <c r="J50" s="19">
        <v>407</v>
      </c>
      <c r="K50" s="19">
        <v>27</v>
      </c>
      <c r="L50" s="18" t="str">
        <f>_xlfn.XLOOKUP(I50,'[1]Planta Est'!$K:$K,'[1]Planta Est'!$L:$L,"",0)</f>
        <v>ESPITIA CAMARGO JULIENNE ALICIA</v>
      </c>
      <c r="M50" s="19"/>
      <c r="N50" s="19"/>
      <c r="O50" s="20"/>
      <c r="P50" s="18" t="str">
        <f t="shared" si="0"/>
        <v/>
      </c>
      <c r="Q50" s="18"/>
      <c r="R50" s="22"/>
      <c r="S50" s="18">
        <f>_xlfn.XLOOKUP(I50,'[1]Planta Est'!$K:$K,'[1]Planta Est'!$M:$M,0,0)</f>
        <v>0</v>
      </c>
    </row>
    <row r="51" spans="1:19" ht="25.5" customHeight="1" x14ac:dyDescent="0.2">
      <c r="A51" s="21"/>
      <c r="G51" s="12"/>
      <c r="H51" s="19">
        <v>32</v>
      </c>
      <c r="I51" s="20">
        <v>1022385167</v>
      </c>
      <c r="J51" s="19">
        <v>407</v>
      </c>
      <c r="K51" s="19">
        <v>27</v>
      </c>
      <c r="L51" s="18" t="str">
        <f>_xlfn.XLOOKUP(I51,'[1]Planta Est'!$K:$K,'[1]Planta Est'!$L:$L,"",0)</f>
        <v>AROCA BAEZ LUZ ANGELICA</v>
      </c>
      <c r="M51" s="19"/>
      <c r="N51" s="19"/>
      <c r="O51" s="20"/>
      <c r="P51" s="18" t="str">
        <f t="shared" si="0"/>
        <v/>
      </c>
      <c r="Q51" s="18"/>
      <c r="R51" s="22"/>
      <c r="S51" s="18">
        <f>_xlfn.XLOOKUP(I51,'[1]Planta Est'!$K:$K,'[1]Planta Est'!$M:$M,0,0)</f>
        <v>0</v>
      </c>
    </row>
    <row r="55" spans="1:19" ht="39.950000000000003" customHeight="1" x14ac:dyDescent="0.2">
      <c r="A55" s="3" t="s">
        <v>43</v>
      </c>
      <c r="B55" s="3"/>
      <c r="C55" s="3"/>
      <c r="D55" s="3"/>
      <c r="E55" s="3"/>
      <c r="F55" s="3"/>
    </row>
  </sheetData>
  <mergeCells count="27">
    <mergeCell ref="J19:K19"/>
    <mergeCell ref="A55:F55"/>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A21 O20:O51">
    <cfRule type="duplicateValues" dxfId="1" priority="1"/>
  </conditionalFormatting>
  <conditionalFormatting sqref="M20:O51">
    <cfRule type="expression" dxfId="0" priority="2" stopIfTrue="1">
      <formula>$L20&lt;&gt;""</formula>
    </cfRule>
  </conditionalFormatting>
  <dataValidations count="1">
    <dataValidation type="list" allowBlank="1" showInputMessage="1" showErrorMessage="1" sqref="M20:N51" xr:uid="{C4B884D3-0079-43C1-BBFB-13F6F4792A7D}">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2026-09-22T22:37:44Z</dcterms:created>
  <dcterms:modified xsi:type="dcterms:W3CDTF">2026-09-22T22:37:46Z</dcterms:modified>
</cp:coreProperties>
</file>