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74C0106A-D71C-48E2-8A38-1E6D4A5BBD25}" xr6:coauthVersionLast="47" xr6:coauthVersionMax="47" xr10:uidLastSave="{00000000-0000-0000-0000-000000000000}"/>
  <bookViews>
    <workbookView xWindow="-120" yWindow="-120" windowWidth="38640" windowHeight="21120" xr2:uid="{770D18F6-7DA5-4D91-9238-536ADEF9FECD}"/>
  </bookViews>
  <sheets>
    <sheet name="Grupo 1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P20" i="1" a="1"/>
  <c r="P20" i="1" s="1"/>
  <c r="P21" i="1" a="1"/>
  <c r="P21" i="1" s="1"/>
  <c r="P22" i="1" a="1"/>
  <c r="P22" i="1" s="1"/>
  <c r="P23" i="1" a="1"/>
  <c r="P23" i="1" s="1"/>
  <c r="P24" i="1" a="1"/>
  <c r="P24" i="1"/>
  <c r="P25" i="1" a="1"/>
  <c r="P25" i="1" s="1"/>
  <c r="P26" i="1" a="1"/>
  <c r="P26" i="1" s="1"/>
  <c r="P27" i="1" a="1"/>
  <c r="P27" i="1"/>
  <c r="P28" i="1" a="1"/>
  <c r="P28" i="1"/>
  <c r="P29" i="1" a="1"/>
  <c r="P29" i="1" s="1"/>
  <c r="P30" i="1" a="1"/>
  <c r="P30" i="1" s="1"/>
  <c r="P31" i="1" a="1"/>
  <c r="P31" i="1" s="1"/>
  <c r="P32" i="1" a="1"/>
  <c r="P3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<sst xmlns="http://schemas.openxmlformats.org/spreadsheetml/2006/main" count="43" uniqueCount="41">
  <si>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</si>
  <si>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</si>
  <si>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</si>
  <si>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16 )</t>
  </si>
  <si>
    <t>Código Encargo</t>
  </si>
  <si>
    <t>Grado Encargo</t>
  </si>
  <si>
    <t>Nivel Jerárquico Encargo</t>
  </si>
  <si>
    <t>Profesional</t>
  </si>
  <si>
    <t>Denominación Encargo</t>
  </si>
  <si>
    <t>Profesional Universitario</t>
  </si>
  <si>
    <t>Ubicación Encargo</t>
  </si>
  <si>
    <t>DIRECCION LOCAL DE EDUCACION 04 - SAN CRISTOBAL</t>
  </si>
  <si>
    <t>Ocurrencias</t>
  </si>
  <si>
    <t>Propósito</t>
  </si>
  <si>
    <t>Atender los temas jurídicos de la Dirección Local, apoyando al director, profesionales y, en general a la comunidad educativa en la presentación y resolución de recursos de reposición, tutelas y demás mecanismos legales.</t>
  </si>
  <si>
    <t>Funciones</t>
  </si>
  <si>
    <t>1.	Emitir concepto jurídico sobre los temas que le sean sometidos a consideración.
2.	Apoyar en aspectos jurídicos al Director Local de Educación a los funcionarios de la SED y a los usuarios en general de acuerdo con las directrices del superior inmediato.
3.	Dar respuesta a los recursos de reposición y tutelas que deban ser resueltos por Dirección Local de Educación de la localidad asignada.
4.	Coordinar con las demás dependencias de la SED, el procedimiento a seguir frente a situaciones administrativas de funcionarios de la Dirección Local y de los colegios de la localidad.
5.	Elaborar y presentar proyectos relativos a la modificación de procedimientos y agilización de trámites.
6.	Colaborar con las áreas encargadas de la inspección y vigilancia de la educación, en temas relativos a normatividad vigente y aplicable, así como la adopción de medidas de control.
7.	Elaborar y presentar los informes que le sean requeridos.
8.	Las demás que le sean asignadas por el superior inmediato de acuerdo con el nivel jerárquico y el propósito del empleo</t>
  </si>
  <si>
    <t>Educación Requerida</t>
  </si>
  <si>
    <t>Título profesional en Disciplina académica del NBC en:  Derecho y Afines.  Tarjeta o matrícula profesional en los casos reglamentados por la Ley.</t>
  </si>
  <si>
    <t>Experiencia Requerida</t>
  </si>
  <si>
    <t xml:space="preserve">Cincuenta y un (51) meses de experiencia profesional relacionada. 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</si>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</sst>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hh:mm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0" xfId="0" applyNumberFormat="1" applyFont="1"/>
    <xf numFmtId="165" fontId="1" fillId="0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DBEF9E81-40AB-48AB-9380-4F44D1428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../../../../../../../../scardona_educacionbogota_gov_co/Documents/SED%202024/Encargos%20SED/Audiencias%20encargos%202026/Fase%20II%20-%20Profesionales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A999F-A948-44CF-8C54-FF4BAB75C43A}">
  <dimension ref="A1:S36"/>
  <sheetViews>
    <sheetView tabSelected="1" workbookViewId="0">
      <selection sqref="A1:S1"/>
    </sheetView>
  </sheetViews>
  <sheetFormatPr baseColWidth="10" defaultRowHeight="12.75" x14ac:dyDescent="0.2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ht="28.5" customHeight="1" x14ac:dyDescent="0.2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">
      <c r="A4" s="4" t="s">
        <v>2</v>
      </c>
      <c r="B4" s="5">
        <v>46286</v>
      </c>
    </row>
    <row r="6" spans="1:19" ht="21.9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5.75" customHeight="1" x14ac:dyDescent="0.2">
      <c r="A7" s="7" t="s">
        <v>4</v>
      </c>
      <c r="B7" s="7"/>
      <c r="C7" s="8">
        <v>219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 x14ac:dyDescent="0.2">
      <c r="A8" s="7" t="s">
        <v>5</v>
      </c>
      <c r="B8" s="7"/>
      <c r="C8" s="8">
        <v>18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75" customHeight="1" x14ac:dyDescent="0.2">
      <c r="A9" s="7" t="s">
        <v>6</v>
      </c>
      <c r="B9" s="7"/>
      <c r="C9" s="8" t="s">
        <v>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75" customHeight="1" x14ac:dyDescent="0.2">
      <c r="A10" s="7" t="s">
        <v>8</v>
      </c>
      <c r="B10" s="7"/>
      <c r="C10" s="8" t="s">
        <v>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75" customHeight="1" x14ac:dyDescent="0.2">
      <c r="A11" s="7" t="s">
        <v>10</v>
      </c>
      <c r="B11" s="7"/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75" customHeight="1" x14ac:dyDescent="0.2">
      <c r="A12" s="7" t="s">
        <v>12</v>
      </c>
      <c r="B12" s="7"/>
      <c r="C12" s="8">
        <v>717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5.75" customHeight="1" x14ac:dyDescent="0.2">
      <c r="A13" s="7" t="s">
        <v>13</v>
      </c>
      <c r="B13" s="7"/>
      <c r="C13" s="8" t="s">
        <v>14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05" customHeight="1" x14ac:dyDescent="0.2">
      <c r="A14" s="7" t="s">
        <v>15</v>
      </c>
      <c r="B14" s="7"/>
      <c r="C14" s="8" t="s">
        <v>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75" customHeight="1" x14ac:dyDescent="0.2">
      <c r="A15" s="7" t="s">
        <v>17</v>
      </c>
      <c r="B15" s="7"/>
      <c r="C15" s="8" t="s">
        <v>18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75" customHeight="1" x14ac:dyDescent="0.2">
      <c r="A16" s="7" t="s">
        <v>19</v>
      </c>
      <c r="B16" s="7"/>
      <c r="C16" s="8" t="s">
        <v>20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8" spans="1:19" ht="25.5" customHeight="1" x14ac:dyDescent="0.2">
      <c r="A18" s="9" t="s">
        <v>21</v>
      </c>
      <c r="B18" s="9"/>
      <c r="C18" s="9"/>
      <c r="D18" s="9"/>
      <c r="E18" s="9"/>
      <c r="F18" s="9"/>
      <c r="G18" s="12"/>
      <c r="H18" s="10" t="s">
        <v>22</v>
      </c>
      <c r="I18" s="10"/>
      <c r="J18" s="10"/>
      <c r="K18" s="10"/>
    </row>
    <row r="19" spans="1:19" ht="30.75" customHeight="1" x14ac:dyDescent="0.2">
      <c r="A19" s="11" t="s">
        <v>23</v>
      </c>
      <c r="B19" s="11" t="s">
        <v>24</v>
      </c>
      <c r="C19" s="11" t="s">
        <v>25</v>
      </c>
      <c r="D19" s="11" t="s">
        <v>26</v>
      </c>
      <c r="E19" s="11" t="s">
        <v>27</v>
      </c>
      <c r="F19" s="11" t="s">
        <v>28</v>
      </c>
      <c r="G19" s="13"/>
      <c r="H19" s="14" t="s">
        <v>29</v>
      </c>
      <c r="I19" s="14" t="s">
        <v>30</v>
      </c>
      <c r="J19" s="15" t="s">
        <v>31</v>
      </c>
      <c r="K19" s="16"/>
      <c r="L19" s="14" t="s">
        <v>32</v>
      </c>
      <c r="M19" s="17" t="s">
        <v>33</v>
      </c>
      <c r="N19" s="17" t="s">
        <v>34</v>
      </c>
      <c r="O19" s="17" t="s">
        <v>35</v>
      </c>
      <c r="P19" s="17" t="s">
        <v>36</v>
      </c>
      <c r="Q19" s="17" t="s">
        <v>37</v>
      </c>
      <c r="R19" s="17" t="s">
        <v>38</v>
      </c>
      <c r="S19" s="17" t="s">
        <v>39</v>
      </c>
    </row>
    <row r="20" spans="1:19" ht="25.5" customHeight="1" x14ac:dyDescent="0.2">
      <c r="A20" s="20">
        <v>717</v>
      </c>
      <c r="B20" s="19" t="s">
        <v>7</v>
      </c>
      <c r="C20" s="19">
        <v>219</v>
      </c>
      <c r="D20" s="19">
        <v>18</v>
      </c>
      <c r="E20" s="18" t="str">
        <f>_xlfn.XLOOKUP(A20,'[1]Planta Est'!$A:$A,'[1]Planta Est'!$V:$V,"",0)</f>
        <v>DILE - Jurídico</v>
      </c>
      <c r="F20" s="18" t="s">
        <v>11</v>
      </c>
      <c r="G20" s="12"/>
      <c r="H20" s="19">
        <v>1</v>
      </c>
      <c r="I20" s="20">
        <v>80542436</v>
      </c>
      <c r="J20" s="19">
        <v>219</v>
      </c>
      <c r="K20" s="19">
        <v>12</v>
      </c>
      <c r="L20" s="18" t="str">
        <f>_xlfn.XLOOKUP(I20,'[1]Planta Est'!$K:$K,'[1]Planta Est'!$L:$L,"",0)</f>
        <v>PINZON ROA JUAN MANUEL</v>
      </c>
      <c r="M20" s="19"/>
      <c r="N20" s="19"/>
      <c r="O20" s="20"/>
      <c r="P20" s="18" t="str" cm="1">
        <f t="array" ref="P20">IF(O20="","",_xlfn.XLOOKUP(O20,$A$20:$A$20,$F$20:$F$20,""))</f>
        <v/>
      </c>
      <c r="Q20" s="18"/>
      <c r="R20" s="22"/>
      <c r="S20" s="18">
        <f>_xlfn.XLOOKUP(I20,'[1]Planta Est'!$K:$K,'[1]Planta Est'!$M:$M,0,0)</f>
        <v>0</v>
      </c>
    </row>
    <row r="21" spans="1:19" ht="25.5" customHeight="1" x14ac:dyDescent="0.2">
      <c r="A21" s="21"/>
      <c r="G21" s="12"/>
      <c r="H21" s="19">
        <v>2</v>
      </c>
      <c r="I21" s="20">
        <v>43220532</v>
      </c>
      <c r="J21" s="19">
        <v>219</v>
      </c>
      <c r="K21" s="19">
        <v>12</v>
      </c>
      <c r="L21" s="18" t="str">
        <f>_xlfn.XLOOKUP(I21,'[1]Planta Est'!$K:$K,'[1]Planta Est'!$L:$L,"",0)</f>
        <v>TORRES VIEIRA LINA MARIA</v>
      </c>
      <c r="M21" s="19"/>
      <c r="N21" s="19"/>
      <c r="O21" s="20"/>
      <c r="P21" s="18" t="str" cm="1">
        <f t="array" ref="P21">IF(O21="","",_xlfn.XLOOKUP(O21,$A$20:$A$20,$F$20:$F$20,""))</f>
        <v/>
      </c>
      <c r="Q21" s="18"/>
      <c r="R21" s="22"/>
      <c r="S21" s="18" t="str">
        <f>_xlfn.XLOOKUP(I21,'[1]Planta Est'!$K:$K,'[1]Planta Est'!$M:$M,0,0)</f>
        <v>Encargo</v>
      </c>
    </row>
    <row r="22" spans="1:19" ht="25.5" customHeight="1" x14ac:dyDescent="0.2">
      <c r="A22" s="21"/>
      <c r="G22" s="12"/>
      <c r="H22" s="19">
        <v>3</v>
      </c>
      <c r="I22" s="20">
        <v>1032449653</v>
      </c>
      <c r="J22" s="19">
        <v>219</v>
      </c>
      <c r="K22" s="19">
        <v>12</v>
      </c>
      <c r="L22" s="18" t="str">
        <f>_xlfn.XLOOKUP(I22,'[1]Planta Est'!$K:$K,'[1]Planta Est'!$L:$L,"",0)</f>
        <v>ACOSTA CASTELLANOS DIANA PATRICIA</v>
      </c>
      <c r="M22" s="19"/>
      <c r="N22" s="19"/>
      <c r="O22" s="20"/>
      <c r="P22" s="18" t="str" cm="1">
        <f t="array" ref="P22">IF(O22="","",_xlfn.XLOOKUP(O22,$A$20:$A$20,$F$20:$F$20,""))</f>
        <v/>
      </c>
      <c r="Q22" s="18"/>
      <c r="R22" s="22"/>
      <c r="S22" s="18">
        <f>_xlfn.XLOOKUP(I22,'[1]Planta Est'!$K:$K,'[1]Planta Est'!$M:$M,0,0)</f>
        <v>0</v>
      </c>
    </row>
    <row r="23" spans="1:19" ht="25.5" customHeight="1" x14ac:dyDescent="0.2">
      <c r="A23" s="21"/>
      <c r="G23" s="12"/>
      <c r="H23" s="19">
        <v>4</v>
      </c>
      <c r="I23" s="20">
        <v>55157337</v>
      </c>
      <c r="J23" s="19">
        <v>219</v>
      </c>
      <c r="K23" s="19">
        <v>12</v>
      </c>
      <c r="L23" s="18" t="str">
        <f>_xlfn.XLOOKUP(I23,'[1]Planta Est'!$K:$K,'[1]Planta Est'!$L:$L,"",0)</f>
        <v>CASTRO QUINTANA ANA RODULFA</v>
      </c>
      <c r="M23" s="19"/>
      <c r="N23" s="19"/>
      <c r="O23" s="20"/>
      <c r="P23" s="18" t="str" cm="1">
        <f t="array" ref="P23">IF(O23="","",_xlfn.XLOOKUP(O23,$A$20:$A$20,$F$20:$F$20,""))</f>
        <v/>
      </c>
      <c r="Q23" s="18"/>
      <c r="R23" s="22"/>
      <c r="S23" s="18" t="str">
        <f>_xlfn.XLOOKUP(I23,'[1]Planta Est'!$K:$K,'[1]Planta Est'!$M:$M,0,0)</f>
        <v>Encargo</v>
      </c>
    </row>
    <row r="24" spans="1:19" ht="25.5" customHeight="1" x14ac:dyDescent="0.2">
      <c r="A24" s="21"/>
      <c r="G24" s="12"/>
      <c r="H24" s="19">
        <v>5</v>
      </c>
      <c r="I24" s="20">
        <v>1022372203</v>
      </c>
      <c r="J24" s="19">
        <v>219</v>
      </c>
      <c r="K24" s="19">
        <v>9</v>
      </c>
      <c r="L24" s="18" t="str">
        <f>_xlfn.XLOOKUP(I24,'[1]Planta Est'!$K:$K,'[1]Planta Est'!$L:$L,"",0)</f>
        <v>LOZANO RUIZ LAURA CATALINA</v>
      </c>
      <c r="M24" s="19"/>
      <c r="N24" s="19"/>
      <c r="O24" s="20"/>
      <c r="P24" s="18" t="str" cm="1">
        <f t="array" ref="P24">IF(O24="","",_xlfn.XLOOKUP(O24,$A$20:$A$20,$F$20:$F$20,""))</f>
        <v/>
      </c>
      <c r="Q24" s="18"/>
      <c r="R24" s="22"/>
      <c r="S24" s="18">
        <f>_xlfn.XLOOKUP(I24,'[1]Planta Est'!$K:$K,'[1]Planta Est'!$M:$M,0,0)</f>
        <v>0</v>
      </c>
    </row>
    <row r="25" spans="1:19" ht="25.5" customHeight="1" x14ac:dyDescent="0.2">
      <c r="A25" s="21"/>
      <c r="G25" s="12"/>
      <c r="H25" s="19">
        <v>6</v>
      </c>
      <c r="I25" s="20">
        <v>1026570626</v>
      </c>
      <c r="J25" s="19">
        <v>219</v>
      </c>
      <c r="K25" s="19">
        <v>9</v>
      </c>
      <c r="L25" s="18" t="str">
        <f>_xlfn.XLOOKUP(I25,'[1]Planta Est'!$K:$K,'[1]Planta Est'!$L:$L,"",0)</f>
        <v>DAVILA BARRERA OSCAR FELIPE</v>
      </c>
      <c r="M25" s="19"/>
      <c r="N25" s="19"/>
      <c r="O25" s="20"/>
      <c r="P25" s="18" t="str" cm="1">
        <f t="array" ref="P25">IF(O25="","",_xlfn.XLOOKUP(O25,$A$20:$A$20,$F$20:$F$20,""))</f>
        <v/>
      </c>
      <c r="Q25" s="18"/>
      <c r="R25" s="22"/>
      <c r="S25" s="18">
        <f>_xlfn.XLOOKUP(I25,'[1]Planta Est'!$K:$K,'[1]Planta Est'!$M:$M,0,0)</f>
        <v>0</v>
      </c>
    </row>
    <row r="26" spans="1:19" ht="25.5" customHeight="1" x14ac:dyDescent="0.2">
      <c r="A26" s="21"/>
      <c r="G26" s="12"/>
      <c r="H26" s="19">
        <v>7</v>
      </c>
      <c r="I26" s="20">
        <v>1110465690</v>
      </c>
      <c r="J26" s="19">
        <v>219</v>
      </c>
      <c r="K26" s="19">
        <v>9</v>
      </c>
      <c r="L26" s="18" t="str">
        <f>_xlfn.XLOOKUP(I26,'[1]Planta Est'!$K:$K,'[1]Planta Est'!$L:$L,"",0)</f>
        <v>BERNAL GARZON JULIAN FELIPE</v>
      </c>
      <c r="M26" s="19"/>
      <c r="N26" s="19"/>
      <c r="O26" s="20"/>
      <c r="P26" s="18" t="str" cm="1">
        <f t="array" ref="P26">IF(O26="","",_xlfn.XLOOKUP(O26,$A$20:$A$20,$F$20:$F$20,""))</f>
        <v/>
      </c>
      <c r="Q26" s="18"/>
      <c r="R26" s="22"/>
      <c r="S26" s="18" t="str">
        <f>_xlfn.XLOOKUP(I26,'[1]Planta Est'!$K:$K,'[1]Planta Est'!$M:$M,0,0)</f>
        <v>Encargo</v>
      </c>
    </row>
    <row r="27" spans="1:19" ht="25.5" customHeight="1" x14ac:dyDescent="0.2">
      <c r="A27" s="21"/>
      <c r="G27" s="12"/>
      <c r="H27" s="19">
        <v>8</v>
      </c>
      <c r="I27" s="20">
        <v>80851935</v>
      </c>
      <c r="J27" s="19">
        <v>219</v>
      </c>
      <c r="K27" s="19">
        <v>7</v>
      </c>
      <c r="L27" s="18" t="str">
        <f>_xlfn.XLOOKUP(I27,'[1]Planta Est'!$K:$K,'[1]Planta Est'!$L:$L,"",0)</f>
        <v>PEÑA OSPINO ALBERTO MIGUEL</v>
      </c>
      <c r="M27" s="19"/>
      <c r="N27" s="19"/>
      <c r="O27" s="20"/>
      <c r="P27" s="18" t="str" cm="1">
        <f t="array" ref="P27">IF(O27="","",_xlfn.XLOOKUP(O27,$A$20:$A$20,$F$20:$F$20,""))</f>
        <v/>
      </c>
      <c r="Q27" s="18"/>
      <c r="R27" s="22"/>
      <c r="S27" s="18">
        <f>_xlfn.XLOOKUP(I27,'[1]Planta Est'!$K:$K,'[1]Planta Est'!$M:$M,0,0)</f>
        <v>0</v>
      </c>
    </row>
    <row r="28" spans="1:19" ht="25.5" customHeight="1" x14ac:dyDescent="0.2">
      <c r="A28" s="21"/>
      <c r="G28" s="12"/>
      <c r="H28" s="19">
        <v>9</v>
      </c>
      <c r="I28" s="20">
        <v>1030637590</v>
      </c>
      <c r="J28" s="19">
        <v>219</v>
      </c>
      <c r="K28" s="19">
        <v>7</v>
      </c>
      <c r="L28" s="18" t="str">
        <f>_xlfn.XLOOKUP(I28,'[1]Planta Est'!$K:$K,'[1]Planta Est'!$L:$L,"",0)</f>
        <v>HERNÁNDEZ MORALES NANCY JHOANNA</v>
      </c>
      <c r="M28" s="19"/>
      <c r="N28" s="19"/>
      <c r="O28" s="20"/>
      <c r="P28" s="18" t="str" cm="1">
        <f t="array" ref="P28">IF(O28="","",_xlfn.XLOOKUP(O28,$A$20:$A$20,$F$20:$F$20,""))</f>
        <v/>
      </c>
      <c r="Q28" s="18"/>
      <c r="R28" s="22"/>
      <c r="S28" s="18">
        <f>_xlfn.XLOOKUP(I28,'[1]Planta Est'!$K:$K,'[1]Planta Est'!$M:$M,0,0)</f>
        <v>0</v>
      </c>
    </row>
    <row r="29" spans="1:19" ht="25.5" customHeight="1" x14ac:dyDescent="0.2">
      <c r="A29" s="21"/>
      <c r="G29" s="12"/>
      <c r="H29" s="19">
        <v>10</v>
      </c>
      <c r="I29" s="20">
        <v>79594575</v>
      </c>
      <c r="J29" s="19">
        <v>407</v>
      </c>
      <c r="K29" s="19">
        <v>27</v>
      </c>
      <c r="L29" s="18" t="str">
        <f>_xlfn.XLOOKUP(I29,'[1]Planta Est'!$K:$K,'[1]Planta Est'!$L:$L,"",0)</f>
        <v>GALEANO MENDOZA GIOVANNI HERNANDO</v>
      </c>
      <c r="M29" s="19"/>
      <c r="N29" s="19"/>
      <c r="O29" s="20"/>
      <c r="P29" s="18" t="str" cm="1">
        <f t="array" ref="P29">IF(O29="","",_xlfn.XLOOKUP(O29,$A$20:$A$20,$F$20:$F$20,""))</f>
        <v/>
      </c>
      <c r="Q29" s="18"/>
      <c r="R29" s="22"/>
      <c r="S29" s="18" t="str">
        <f>_xlfn.XLOOKUP(I29,'[1]Planta Est'!$K:$K,'[1]Planta Est'!$M:$M,0,0)</f>
        <v>Encargo</v>
      </c>
    </row>
    <row r="30" spans="1:19" ht="25.5" customHeight="1" x14ac:dyDescent="0.2">
      <c r="A30" s="21"/>
      <c r="G30" s="12"/>
      <c r="H30" s="19">
        <v>11</v>
      </c>
      <c r="I30" s="20">
        <v>52858022</v>
      </c>
      <c r="J30" s="19">
        <v>440</v>
      </c>
      <c r="K30" s="19">
        <v>27</v>
      </c>
      <c r="L30" s="18" t="str">
        <f>_xlfn.XLOOKUP(I30,'[1]Planta Est'!$K:$K,'[1]Planta Est'!$L:$L,"",0)</f>
        <v>RAMIREZ BAUTISTA LUDYN MARCELA</v>
      </c>
      <c r="M30" s="19"/>
      <c r="N30" s="19"/>
      <c r="O30" s="20"/>
      <c r="P30" s="18" t="str" cm="1">
        <f t="array" ref="P30">IF(O30="","",_xlfn.XLOOKUP(O30,$A$20:$A$20,$F$20:$F$20,""))</f>
        <v/>
      </c>
      <c r="Q30" s="18"/>
      <c r="R30" s="22"/>
      <c r="S30" s="18">
        <f>_xlfn.XLOOKUP(I30,'[1]Planta Est'!$K:$K,'[1]Planta Est'!$M:$M,0,0)</f>
        <v>0</v>
      </c>
    </row>
    <row r="31" spans="1:19" ht="25.5" customHeight="1" x14ac:dyDescent="0.2">
      <c r="A31" s="21"/>
      <c r="G31" s="12"/>
      <c r="H31" s="19">
        <v>12</v>
      </c>
      <c r="I31" s="20">
        <v>1030667554</v>
      </c>
      <c r="J31" s="19">
        <v>407</v>
      </c>
      <c r="K31" s="19">
        <v>24</v>
      </c>
      <c r="L31" s="18" t="str">
        <f>_xlfn.XLOOKUP(I31,'[1]Planta Est'!$K:$K,'[1]Planta Est'!$L:$L,"",0)</f>
        <v>SEPULVEDA OLIVEROS ANDERSON DAYIVER</v>
      </c>
      <c r="M31" s="19"/>
      <c r="N31" s="19"/>
      <c r="O31" s="20"/>
      <c r="P31" s="18" t="str" cm="1">
        <f t="array" ref="P31">IF(O31="","",_xlfn.XLOOKUP(O31,$A$20:$A$20,$F$20:$F$20,""))</f>
        <v/>
      </c>
      <c r="Q31" s="18"/>
      <c r="R31" s="22"/>
      <c r="S31" s="18">
        <f>_xlfn.XLOOKUP(I31,'[1]Planta Est'!$K:$K,'[1]Planta Est'!$M:$M,0,0)</f>
        <v>0</v>
      </c>
    </row>
    <row r="32" spans="1:19" ht="25.5" customHeight="1" x14ac:dyDescent="0.2">
      <c r="A32" s="21"/>
      <c r="G32" s="12"/>
      <c r="H32" s="19">
        <v>13</v>
      </c>
      <c r="I32" s="20">
        <v>52713538</v>
      </c>
      <c r="J32" s="19">
        <v>440</v>
      </c>
      <c r="K32" s="19">
        <v>14</v>
      </c>
      <c r="L32" s="18" t="str">
        <f>_xlfn.XLOOKUP(I32,'[1]Planta Est'!$K:$K,'[1]Planta Est'!$L:$L,"",0)</f>
        <v>BLANCO CAMACHO DIANA MARCELA</v>
      </c>
      <c r="M32" s="19"/>
      <c r="N32" s="19"/>
      <c r="O32" s="20"/>
      <c r="P32" s="18" t="str" cm="1">
        <f t="array" ref="P32">IF(O32="","",_xlfn.XLOOKUP(O32,$A$20:$A$20,$F$20:$F$20,""))</f>
        <v/>
      </c>
      <c r="Q32" s="18"/>
      <c r="R32" s="22"/>
      <c r="S32" s="18">
        <f>_xlfn.XLOOKUP(I32,'[1]Planta Est'!$K:$K,'[1]Planta Est'!$M:$M,0,0)</f>
        <v>0</v>
      </c>
    </row>
    <row r="36" spans="1:6" ht="39.950000000000003" customHeight="1" x14ac:dyDescent="0.2">
      <c r="A36" s="3" t="s">
        <v>40</v>
      </c>
      <c r="B36" s="3"/>
      <c r="C36" s="3"/>
      <c r="D36" s="3"/>
      <c r="E36" s="3"/>
      <c r="F36" s="3"/>
    </row>
  </sheetData>
  <mergeCells count="27">
    <mergeCell ref="J19:K19"/>
    <mergeCell ref="A36:F36"/>
    <mergeCell ref="A15:B15"/>
    <mergeCell ref="C15:S15"/>
    <mergeCell ref="A16:B16"/>
    <mergeCell ref="C16:S16"/>
    <mergeCell ref="A18:F18"/>
    <mergeCell ref="H18:K18"/>
    <mergeCell ref="A12:B12"/>
    <mergeCell ref="C12:S12"/>
    <mergeCell ref="A13:B13"/>
    <mergeCell ref="C13:S13"/>
    <mergeCell ref="A14:B14"/>
    <mergeCell ref="C14:S14"/>
    <mergeCell ref="A9:B9"/>
    <mergeCell ref="C9:S9"/>
    <mergeCell ref="A10:B10"/>
    <mergeCell ref="C10:S10"/>
    <mergeCell ref="A11:B11"/>
    <mergeCell ref="C11:S11"/>
    <mergeCell ref="A1:S1"/>
    <mergeCell ref="B3:S3"/>
    <mergeCell ref="A6:S6"/>
    <mergeCell ref="A7:B7"/>
    <mergeCell ref="C7:S7"/>
    <mergeCell ref="A8:B8"/>
    <mergeCell ref="C8:S8"/>
  </mergeCells>
  <conditionalFormatting sqref="A20 O20:O32">
    <cfRule type="duplicateValues" dxfId="1" priority="1"/>
  </conditionalFormatting>
  <conditionalFormatting sqref="M20:O32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32" xr:uid="{CC98B6A9-A633-4F91-93B2-511727CF2A68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NICOLAS ESTEBAN GARNICA HERERA</cp:lastModifiedBy>
  <dcterms:created xsi:type="dcterms:W3CDTF">2026-09-22T22:36:51Z</dcterms:created>
  <dcterms:modified xsi:type="dcterms:W3CDTF">2026-09-22T22:36:54Z</dcterms:modified>
</cp:coreProperties>
</file>