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43B10BF0-67AC-470C-BA23-092BB7AC35EC}" xr6:coauthVersionLast="47" xr6:coauthVersionMax="47" xr10:uidLastSave="{00000000-0000-0000-0000-000000000000}"/>
  <bookViews>
    <workbookView xWindow="-120" yWindow="-120" windowWidth="38640" windowHeight="21120" xr2:uid="{90212DB5-8E51-4BCD-B8D5-09CED3732E6A}"/>
  </bookViews>
  <sheets>
    <sheet name="Grupo 13"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S32" i="1"/>
  <c r="S33" i="1"/>
  <c r="S34" i="1"/>
  <c r="S35" i="1"/>
  <c r="S36" i="1"/>
  <c r="S37" i="1"/>
  <c r="S38" i="1"/>
  <c r="S39" i="1"/>
  <c r="L20" i="1"/>
  <c r="L21" i="1"/>
  <c r="L22" i="1"/>
  <c r="L23" i="1"/>
  <c r="L24" i="1"/>
  <c r="L25" i="1"/>
  <c r="L26" i="1"/>
  <c r="L27" i="1"/>
  <c r="L28" i="1"/>
  <c r="L29" i="1"/>
  <c r="L30" i="1"/>
  <c r="L31" i="1"/>
  <c r="L32" i="1"/>
  <c r="L33" i="1"/>
  <c r="L34" i="1"/>
  <c r="L35" i="1"/>
  <c r="L36" i="1"/>
  <c r="L37" i="1"/>
  <c r="L38" i="1"/>
  <c r="L39" i="1"/>
  <c r="P20" i="1" a="1"/>
  <c r="P20" i="1"/>
  <c r="P21" i="1" a="1"/>
  <c r="P21" i="1"/>
  <c r="P22" i="1" a="1"/>
  <c r="P22" i="1"/>
  <c r="P23" i="1" a="1"/>
  <c r="P23" i="1"/>
  <c r="P24" i="1" a="1"/>
  <c r="P24" i="1" s="1"/>
  <c r="P25" i="1" a="1"/>
  <c r="P25" i="1"/>
  <c r="P26" i="1" a="1"/>
  <c r="P26" i="1" s="1"/>
  <c r="P27" i="1" a="1"/>
  <c r="P27" i="1" s="1"/>
  <c r="P28" i="1" a="1"/>
  <c r="P28" i="1" s="1"/>
  <c r="P29" i="1" a="1"/>
  <c r="P29" i="1" s="1"/>
  <c r="P30" i="1" a="1"/>
  <c r="P30" i="1"/>
  <c r="P31" i="1" a="1"/>
  <c r="P31" i="1"/>
  <c r="P32" i="1" a="1"/>
  <c r="P32" i="1" s="1"/>
  <c r="P33" i="1" a="1"/>
  <c r="P33" i="1" s="1"/>
  <c r="P34" i="1" a="1"/>
  <c r="P34" i="1" s="1"/>
  <c r="P35" i="1" a="1"/>
  <c r="P35" i="1"/>
  <c r="P36" i="1" a="1"/>
  <c r="P36" i="1"/>
  <c r="P37" i="1" a="1"/>
  <c r="P37" i="1"/>
  <c r="P38" i="1" a="1"/>
  <c r="P38" i="1" s="1"/>
  <c r="P39" i="1" a="1"/>
  <c r="P39"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<sst xmlns="http://schemas.openxmlformats.org/spreadsheetml/2006/main" count="43" uniqueCount="41">
  <si>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</si>
  <si>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</si>
  <si>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</si>
  <si>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13 )</t>
  </si>
  <si>
    <t>Código Encargo</t>
  </si>
  <si>
    <t>Grado Encargo</t>
  </si>
  <si>
    <t>Nivel Jerárquico Encargo</t>
  </si>
  <si>
    <t>Profesional</t>
  </si>
  <si>
    <t>Denominación Encargo</t>
  </si>
  <si>
    <t>Profesional Universitario</t>
  </si>
  <si>
    <t>Ubicación Encargo</t>
  </si>
  <si>
    <t>OFICINA DE PERSONAL</t>
  </si>
  <si>
    <t>Ocurrencias</t>
  </si>
  <si>
    <t>Propósito</t>
  </si>
  <si>
    <t>Apoyar la gestión de la Oficina en los procesos relacionados con: el diseño de estrategias que fortalezcan la gestión y el control de los procesos de la Oficina de Personal,  la evaluación del desempeño de los funcionarios de planta y la actualización de información, de acuerdo con la normatividad general vigente y las políticas de la SED y del área.</t>
  </si>
  <si>
    <t>Funciones</t>
  </si>
  <si>
    <t>1.	Apoyar la elaboración del plan anual de vacantes y previsión de Talento Humano de la SED y remitirlo a la Dirección de Talento Humano para los fines correspondientes.
2.	Preparar la información necesaria para la elaboración de informes sobre la planta de personal de la SED, y elaborar cuadros y estadísticas según los requerimientos del jefe inmediato.
3.	Recibir y analizar las solicitudes del personal de la SED relacionadas con situaciones administrativas y elaborar los proyectos de actos administrativos.
4.	Enviar los documentos soporte de las novedades gestionadas a la hoja de vida de los funcionarios.
5.	Participar de las actividades a ejecutar en las diferentes fases de la evaluación del desempeño del personal de la SED, de acuerdo con la normatividad vigente.
6.	Participar de los mecanismos para la actualización de los perfiles por competencias, manuales de funciones y requisitos del personal de la SED, según los requerimientos de la entidad.
7.	Proyectar actos administrativos y comunicaciones relacionados con el reconocimiento y/o reajuste de prima técnica del personal administrativo de la SED, de acuerdo a la normatividad vigente.
8.	Elaborar los términos de referencia para los diferentes contratos relacionados con los proyectos de la Oficina de Personal de la SED, según las necesidades detectadas, tramitar y hacer seguimiento a los documentos requeridos para el proceso de contratación ante las dependencias correspondientes, elaborar las actas de iniciación, terminación y liquidación, y apoyar la supervisión de los contratos.
9.	Realizar las actividades de apoyo para la gestión de la comisión de personal.
10.	Gestionar los tramites referentes a teletrabajo, traslados de personal administrativo.
11.	Administrar las bases de datos y mantener actualizada la información relacionada con inscripción de carrera administrativa del personal administrativo de la SED, y demás información estadística necesaria para responder a los requerimientos de los usuarios, tales como los estudios sobre el cubrimiento de vacantes mediante encargo, comportamiento de las solicitudes de permisos, traslados, comisiones, etc.
1.	Proyectar respuestas y dar trámite oportuno a la correspondencia que llega al área y/o solicitudes de los entes de control relacionadas con asuntos de su competencia, según las instrucciones del jefe inmediato.
12.	Las demás que le sean asignadas por el superior inmediato de acuerdo con el nivel jerárquico y el propósito del empleo</t>
  </si>
  <si>
    <t>Educación Requerida</t>
  </si>
  <si>
    <t>Título profesional en Disciplinas académicas de los NBC en:  Psicología;  Ingeniería de Sistemas, Telemática y Afines;  Educación;  Administración;  Economía;  Ingeniería Industrial y Afines.  Tarjeta o matrícula profesional en los casos reglamentados por la Ley.</t>
  </si>
  <si>
    <t>Experiencia Requerida</t>
  </si>
  <si>
    <t xml:space="preserve">Cincuenta y un (51)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</si>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</sst>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7DA724B6-57C7-4469-A562-345C8F130A1E}"/>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A087E-AE7B-4F8E-A430-75A104A93C9A}">
  <dimension ref="A1:S43"/>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18</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1176</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194.25"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1176</v>
      </c>
      <c r="B20" s="19" t="s">
        <v>7</v>
      </c>
      <c r="C20" s="19">
        <v>219</v>
      </c>
      <c r="D20" s="19">
        <v>18</v>
      </c>
      <c r="E20" s="18" t="str">
        <f>_xlfn.XLOOKUP(A20,'[1]Planta Est'!$A:$A,'[1]Planta Est'!$V:$V,"",0)</f>
        <v>Administrativo</v>
      </c>
      <c r="F20" s="18" t="s">
        <v>11</v>
      </c>
      <c r="G20" s="12"/>
      <c r="H20" s="19">
        <v>1</v>
      </c>
      <c r="I20" s="20">
        <v>12553889</v>
      </c>
      <c r="J20" s="19">
        <v>219</v>
      </c>
      <c r="K20" s="19">
        <v>12</v>
      </c>
      <c r="L20" s="18" t="str">
        <f>_xlfn.XLOOKUP(I20,'[1]Planta Est'!$K:$K,'[1]Planta Est'!$L:$L,"",0)</f>
        <v>VALLE CASTRO FABIAN ELIAS</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80430970</v>
      </c>
      <c r="J21" s="19">
        <v>219</v>
      </c>
      <c r="K21" s="19">
        <v>12</v>
      </c>
      <c r="L21" s="18" t="str">
        <f>_xlfn.XLOOKUP(I21,'[1]Planta Est'!$K:$K,'[1]Planta Est'!$L:$L,"",0)</f>
        <v>ORJUELA GARCIA HERNAN MAURICIO</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39794663</v>
      </c>
      <c r="J22" s="19">
        <v>219</v>
      </c>
      <c r="K22" s="19">
        <v>12</v>
      </c>
      <c r="L22" s="18" t="str">
        <f>_xlfn.XLOOKUP(I22,'[1]Planta Est'!$K:$K,'[1]Planta Est'!$L:$L,"",0)</f>
        <v>ORTEGA GARCIA GLORIA INES</v>
      </c>
      <c r="M22" s="19"/>
      <c r="N22" s="19"/>
      <c r="O22" s="20"/>
      <c r="P22" s="18" t="str" cm="1">
        <f t="array" ref="P22">IF(O22="","",_xlfn.XLOOKUP(O22,$A$20:$A$20,$F$20:$F$20,""))</f>
        <v/>
      </c>
      <c r="Q22" s="18"/>
      <c r="R22" s="22"/>
      <c r="S22" s="18" t="str">
        <f>_xlfn.XLOOKUP(I22,'[1]Planta Est'!$K:$K,'[1]Planta Est'!$M:$M,0,0)</f>
        <v>Encargo</v>
      </c>
    </row>
    <row r="23" spans="1:19" ht="25.5" customHeight="1" x14ac:dyDescent="0.2">
      <c r="A23" s="21"/>
      <c r="G23" s="12"/>
      <c r="H23" s="19">
        <v>4</v>
      </c>
      <c r="I23" s="20">
        <v>52774236</v>
      </c>
      <c r="J23" s="19">
        <v>219</v>
      </c>
      <c r="K23" s="19">
        <v>12</v>
      </c>
      <c r="L23" s="18" t="str">
        <f>_xlfn.XLOOKUP(I23,'[1]Planta Est'!$K:$K,'[1]Planta Est'!$L:$L,"",0)</f>
        <v>MORENO RINCON MARTHA ESPERANZA</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1022350086</v>
      </c>
      <c r="J24" s="19">
        <v>219</v>
      </c>
      <c r="K24" s="19">
        <v>12</v>
      </c>
      <c r="L24" s="18" t="str">
        <f>_xlfn.XLOOKUP(I24,'[1]Planta Est'!$K:$K,'[1]Planta Est'!$L:$L,"",0)</f>
        <v>LOZADA MONGUI JULIETH ANDREA</v>
      </c>
      <c r="M24" s="19"/>
      <c r="N24" s="19"/>
      <c r="O24" s="20"/>
      <c r="P24" s="18" t="str" cm="1">
        <f t="array" ref="P24">IF(O24="","",_xlfn.XLOOKUP(O24,$A$20:$A$20,$F$20:$F$20,""))</f>
        <v/>
      </c>
      <c r="Q24" s="18"/>
      <c r="R24" s="22"/>
      <c r="S24" s="18">
        <f>_xlfn.XLOOKUP(I24,'[1]Planta Est'!$K:$K,'[1]Planta Est'!$M:$M,0,0)</f>
        <v>0</v>
      </c>
    </row>
    <row r="25" spans="1:19" ht="25.5" customHeight="1" x14ac:dyDescent="0.2">
      <c r="A25" s="21"/>
      <c r="G25" s="12"/>
      <c r="H25" s="19">
        <v>6</v>
      </c>
      <c r="I25" s="20">
        <v>52302837</v>
      </c>
      <c r="J25" s="19">
        <v>219</v>
      </c>
      <c r="K25" s="19">
        <v>12</v>
      </c>
      <c r="L25" s="18" t="str">
        <f>_xlfn.XLOOKUP(I25,'[1]Planta Est'!$K:$K,'[1]Planta Est'!$L:$L,"",0)</f>
        <v>ORTEGON MARTINEZ NUBIA ESMERALDA</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1014206776</v>
      </c>
      <c r="J26" s="19">
        <v>219</v>
      </c>
      <c r="K26" s="19">
        <v>12</v>
      </c>
      <c r="L26" s="18" t="str">
        <f>_xlfn.XLOOKUP(I26,'[1]Planta Est'!$K:$K,'[1]Planta Est'!$L:$L,"",0)</f>
        <v>LINARES GONZALEZ CAROLINA</v>
      </c>
      <c r="M26" s="19"/>
      <c r="N26" s="19"/>
      <c r="O26" s="20"/>
      <c r="P26" s="18" t="str" cm="1">
        <f t="array" ref="P26">IF(O26="","",_xlfn.XLOOKUP(O26,$A$20:$A$20,$F$20:$F$20,""))</f>
        <v/>
      </c>
      <c r="Q26" s="18"/>
      <c r="R26" s="22"/>
      <c r="S26" s="18" t="str">
        <f>_xlfn.XLOOKUP(I26,'[1]Planta Est'!$K:$K,'[1]Planta Est'!$M:$M,0,0)</f>
        <v>Encargo</v>
      </c>
    </row>
    <row r="27" spans="1:19" ht="25.5" customHeight="1" x14ac:dyDescent="0.2">
      <c r="A27" s="21"/>
      <c r="G27" s="12"/>
      <c r="H27" s="19">
        <v>8</v>
      </c>
      <c r="I27" s="20">
        <v>39787933</v>
      </c>
      <c r="J27" s="19">
        <v>219</v>
      </c>
      <c r="K27" s="19">
        <v>12</v>
      </c>
      <c r="L27" s="18" t="str">
        <f>_xlfn.XLOOKUP(I27,'[1]Planta Est'!$K:$K,'[1]Planta Est'!$L:$L,"",0)</f>
        <v>BALLESTEROS JUEZ MARIA EUGENIA</v>
      </c>
      <c r="M27" s="19"/>
      <c r="N27" s="19"/>
      <c r="O27" s="20"/>
      <c r="P27" s="18" t="str" cm="1">
        <f t="array" ref="P27">IF(O27="","",_xlfn.XLOOKUP(O27,$A$20:$A$20,$F$20:$F$20,""))</f>
        <v/>
      </c>
      <c r="Q27" s="18"/>
      <c r="R27" s="22"/>
      <c r="S27" s="18" t="str">
        <f>_xlfn.XLOOKUP(I27,'[1]Planta Est'!$K:$K,'[1]Planta Est'!$M:$M,0,0)</f>
        <v>Encargo</v>
      </c>
    </row>
    <row r="28" spans="1:19" ht="25.5" customHeight="1" x14ac:dyDescent="0.2">
      <c r="A28" s="21"/>
      <c r="G28" s="12"/>
      <c r="H28" s="19">
        <v>9</v>
      </c>
      <c r="I28" s="20">
        <v>52702923</v>
      </c>
      <c r="J28" s="19">
        <v>219</v>
      </c>
      <c r="K28" s="19">
        <v>11</v>
      </c>
      <c r="L28" s="18" t="str">
        <f>_xlfn.XLOOKUP(I28,'[1]Planta Est'!$K:$K,'[1]Planta Est'!$L:$L,"",0)</f>
        <v>GONZALEZ MARTINEZ DERLY NANCY</v>
      </c>
      <c r="M28" s="19"/>
      <c r="N28" s="19"/>
      <c r="O28" s="20"/>
      <c r="P28" s="18" t="str" cm="1">
        <f t="array" ref="P28">IF(O28="","",_xlfn.XLOOKUP(O28,$A$20:$A$20,$F$20:$F$20,""))</f>
        <v/>
      </c>
      <c r="Q28" s="18"/>
      <c r="R28" s="22"/>
      <c r="S28" s="18">
        <f>_xlfn.XLOOKUP(I28,'[1]Planta Est'!$K:$K,'[1]Planta Est'!$M:$M,0,0)</f>
        <v>0</v>
      </c>
    </row>
    <row r="29" spans="1:19" ht="25.5" customHeight="1" x14ac:dyDescent="0.2">
      <c r="A29" s="21"/>
      <c r="G29" s="12"/>
      <c r="H29" s="19">
        <v>10</v>
      </c>
      <c r="I29" s="20">
        <v>52473285</v>
      </c>
      <c r="J29" s="19">
        <v>219</v>
      </c>
      <c r="K29" s="19">
        <v>9</v>
      </c>
      <c r="L29" s="18" t="str">
        <f>_xlfn.XLOOKUP(I29,'[1]Planta Est'!$K:$K,'[1]Planta Est'!$L:$L,"",0)</f>
        <v>PARRA NOPE LUZ MERY</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35260491</v>
      </c>
      <c r="J30" s="19">
        <v>219</v>
      </c>
      <c r="K30" s="19">
        <v>9</v>
      </c>
      <c r="L30" s="18" t="str">
        <f>_xlfn.XLOOKUP(I30,'[1]Planta Est'!$K:$K,'[1]Planta Est'!$L:$L,"",0)</f>
        <v>VASQUEZ RODRIGUEZ SLEYNA</v>
      </c>
      <c r="M30" s="19"/>
      <c r="N30" s="19"/>
      <c r="O30" s="20"/>
      <c r="P30" s="18" t="str" cm="1">
        <f t="array" ref="P30">IF(O30="","",_xlfn.XLOOKUP(O30,$A$20:$A$20,$F$20:$F$20,""))</f>
        <v/>
      </c>
      <c r="Q30" s="18"/>
      <c r="R30" s="22"/>
      <c r="S30" s="18" t="str">
        <f>_xlfn.XLOOKUP(I30,'[1]Planta Est'!$K:$K,'[1]Planta Est'!$M:$M,0,0)</f>
        <v>Encargo</v>
      </c>
    </row>
    <row r="31" spans="1:19" ht="25.5" customHeight="1" x14ac:dyDescent="0.2">
      <c r="A31" s="21"/>
      <c r="G31" s="12"/>
      <c r="H31" s="19">
        <v>12</v>
      </c>
      <c r="I31" s="20">
        <v>79688891</v>
      </c>
      <c r="J31" s="19">
        <v>219</v>
      </c>
      <c r="K31" s="19">
        <v>9</v>
      </c>
      <c r="L31" s="18" t="str">
        <f>_xlfn.XLOOKUP(I31,'[1]Planta Est'!$K:$K,'[1]Planta Est'!$L:$L,"",0)</f>
        <v>VANEGAS MOLLER ANDRES</v>
      </c>
      <c r="M31" s="19"/>
      <c r="N31" s="19"/>
      <c r="O31" s="20"/>
      <c r="P31" s="18" t="str" cm="1">
        <f t="array" ref="P31">IF(O31="","",_xlfn.XLOOKUP(O31,$A$20:$A$20,$F$20:$F$20,""))</f>
        <v/>
      </c>
      <c r="Q31" s="18"/>
      <c r="R31" s="22"/>
      <c r="S31" s="18">
        <f>_xlfn.XLOOKUP(I31,'[1]Planta Est'!$K:$K,'[1]Planta Est'!$M:$M,0,0)</f>
        <v>0</v>
      </c>
    </row>
    <row r="32" spans="1:19" ht="25.5" customHeight="1" x14ac:dyDescent="0.2">
      <c r="A32" s="21"/>
      <c r="G32" s="12"/>
      <c r="H32" s="19">
        <v>13</v>
      </c>
      <c r="I32" s="20">
        <v>52342585</v>
      </c>
      <c r="J32" s="19">
        <v>219</v>
      </c>
      <c r="K32" s="19">
        <v>9</v>
      </c>
      <c r="L32" s="18" t="str">
        <f>_xlfn.XLOOKUP(I32,'[1]Planta Est'!$K:$K,'[1]Planta Est'!$L:$L,"",0)</f>
        <v>ROA CALVO YENCY</v>
      </c>
      <c r="M32" s="19"/>
      <c r="N32" s="19"/>
      <c r="O32" s="20"/>
      <c r="P32" s="18" t="str" cm="1">
        <f t="array" ref="P32">IF(O32="","",_xlfn.XLOOKUP(O32,$A$20:$A$20,$F$20:$F$20,""))</f>
        <v/>
      </c>
      <c r="Q32" s="18"/>
      <c r="R32" s="22"/>
      <c r="S32" s="18" t="str">
        <f>_xlfn.XLOOKUP(I32,'[1]Planta Est'!$K:$K,'[1]Planta Est'!$M:$M,0,0)</f>
        <v>Encargo</v>
      </c>
    </row>
    <row r="33" spans="1:19" ht="25.5" customHeight="1" x14ac:dyDescent="0.2">
      <c r="A33" s="21"/>
      <c r="G33" s="12"/>
      <c r="H33" s="19">
        <v>14</v>
      </c>
      <c r="I33" s="20">
        <v>53134054</v>
      </c>
      <c r="J33" s="19">
        <v>219</v>
      </c>
      <c r="K33" s="19">
        <v>9</v>
      </c>
      <c r="L33" s="18" t="str">
        <f>_xlfn.XLOOKUP(I33,'[1]Planta Est'!$K:$K,'[1]Planta Est'!$L:$L,"",0)</f>
        <v>BARBOSA CHALA LEIDY ROSMERY</v>
      </c>
      <c r="M33" s="19"/>
      <c r="N33" s="19"/>
      <c r="O33" s="20"/>
      <c r="P33" s="18" t="str" cm="1">
        <f t="array" ref="P33">IF(O33="","",_xlfn.XLOOKUP(O33,$A$20:$A$20,$F$20:$F$20,""))</f>
        <v/>
      </c>
      <c r="Q33" s="18"/>
      <c r="R33" s="22"/>
      <c r="S33" s="18">
        <f>_xlfn.XLOOKUP(I33,'[1]Planta Est'!$K:$K,'[1]Planta Est'!$M:$M,0,0)</f>
        <v>0</v>
      </c>
    </row>
    <row r="34" spans="1:19" ht="25.5" customHeight="1" x14ac:dyDescent="0.2">
      <c r="A34" s="21"/>
      <c r="G34" s="12"/>
      <c r="H34" s="19">
        <v>15</v>
      </c>
      <c r="I34" s="20">
        <v>1016027870</v>
      </c>
      <c r="J34" s="19">
        <v>219</v>
      </c>
      <c r="K34" s="19">
        <v>9</v>
      </c>
      <c r="L34" s="18" t="str">
        <f>_xlfn.XLOOKUP(I34,'[1]Planta Est'!$K:$K,'[1]Planta Est'!$L:$L,"",0)</f>
        <v>SUAREZ ROJAS EDWARD JULIAN</v>
      </c>
      <c r="M34" s="19"/>
      <c r="N34" s="19"/>
      <c r="O34" s="20"/>
      <c r="P34" s="18" t="str" cm="1">
        <f t="array" ref="P34">IF(O34="","",_xlfn.XLOOKUP(O34,$A$20:$A$20,$F$20:$F$20,""))</f>
        <v/>
      </c>
      <c r="Q34" s="18"/>
      <c r="R34" s="22"/>
      <c r="S34" s="18">
        <f>_xlfn.XLOOKUP(I34,'[1]Planta Est'!$K:$K,'[1]Planta Est'!$M:$M,0,0)</f>
        <v>0</v>
      </c>
    </row>
    <row r="35" spans="1:19" ht="25.5" customHeight="1" x14ac:dyDescent="0.2">
      <c r="A35" s="21"/>
      <c r="G35" s="12"/>
      <c r="H35" s="19">
        <v>16</v>
      </c>
      <c r="I35" s="20">
        <v>52312350</v>
      </c>
      <c r="J35" s="19">
        <v>219</v>
      </c>
      <c r="K35" s="19">
        <v>9</v>
      </c>
      <c r="L35" s="18" t="str">
        <f>_xlfn.XLOOKUP(I35,'[1]Planta Est'!$K:$K,'[1]Planta Est'!$L:$L,"",0)</f>
        <v>GAVIRIA LOZANO MARIA TERESA</v>
      </c>
      <c r="M35" s="19"/>
      <c r="N35" s="19"/>
      <c r="O35" s="20"/>
      <c r="P35" s="18" t="str" cm="1">
        <f t="array" ref="P35">IF(O35="","",_xlfn.XLOOKUP(O35,$A$20:$A$20,$F$20:$F$20,""))</f>
        <v/>
      </c>
      <c r="Q35" s="18"/>
      <c r="R35" s="22"/>
      <c r="S35" s="18" t="str">
        <f>_xlfn.XLOOKUP(I35,'[1]Planta Est'!$K:$K,'[1]Planta Est'!$M:$M,0,0)</f>
        <v>Encargo</v>
      </c>
    </row>
    <row r="36" spans="1:19" ht="25.5" customHeight="1" x14ac:dyDescent="0.2">
      <c r="A36" s="21"/>
      <c r="G36" s="12"/>
      <c r="H36" s="19">
        <v>17</v>
      </c>
      <c r="I36" s="20">
        <v>1032362332</v>
      </c>
      <c r="J36" s="19">
        <v>219</v>
      </c>
      <c r="K36" s="19">
        <v>9</v>
      </c>
      <c r="L36" s="18" t="str">
        <f>_xlfn.XLOOKUP(I36,'[1]Planta Est'!$K:$K,'[1]Planta Est'!$L:$L,"",0)</f>
        <v>MARTINEZ GRANADOS DIANA YISSEDT</v>
      </c>
      <c r="M36" s="19"/>
      <c r="N36" s="19"/>
      <c r="O36" s="20"/>
      <c r="P36" s="18" t="str" cm="1">
        <f t="array" ref="P36">IF(O36="","",_xlfn.XLOOKUP(O36,$A$20:$A$20,$F$20:$F$20,""))</f>
        <v/>
      </c>
      <c r="Q36" s="18"/>
      <c r="R36" s="22"/>
      <c r="S36" s="18">
        <f>_xlfn.XLOOKUP(I36,'[1]Planta Est'!$K:$K,'[1]Planta Est'!$M:$M,0,0)</f>
        <v>0</v>
      </c>
    </row>
    <row r="37" spans="1:19" ht="25.5" customHeight="1" x14ac:dyDescent="0.2">
      <c r="A37" s="21"/>
      <c r="G37" s="12"/>
      <c r="H37" s="19">
        <v>18</v>
      </c>
      <c r="I37" s="20">
        <v>1014186297</v>
      </c>
      <c r="J37" s="19">
        <v>219</v>
      </c>
      <c r="K37" s="19">
        <v>7</v>
      </c>
      <c r="L37" s="18" t="str">
        <f>_xlfn.XLOOKUP(I37,'[1]Planta Est'!$K:$K,'[1]Planta Est'!$L:$L,"",0)</f>
        <v>CAICEDO PORRAS DIANA CAROLINA</v>
      </c>
      <c r="M37" s="19"/>
      <c r="N37" s="19"/>
      <c r="O37" s="20"/>
      <c r="P37" s="18" t="str" cm="1">
        <f t="array" ref="P37">IF(O37="","",_xlfn.XLOOKUP(O37,$A$20:$A$20,$F$20:$F$20,""))</f>
        <v/>
      </c>
      <c r="Q37" s="18"/>
      <c r="R37" s="22"/>
      <c r="S37" s="18">
        <f>_xlfn.XLOOKUP(I37,'[1]Planta Est'!$K:$K,'[1]Planta Est'!$M:$M,0,0)</f>
        <v>0</v>
      </c>
    </row>
    <row r="38" spans="1:19" ht="25.5" customHeight="1" x14ac:dyDescent="0.2">
      <c r="A38" s="21"/>
      <c r="G38" s="12"/>
      <c r="H38" s="19">
        <v>19</v>
      </c>
      <c r="I38" s="20">
        <v>1014236333</v>
      </c>
      <c r="J38" s="19">
        <v>219</v>
      </c>
      <c r="K38" s="19">
        <v>7</v>
      </c>
      <c r="L38" s="18" t="str">
        <f>_xlfn.XLOOKUP(I38,'[1]Planta Est'!$K:$K,'[1]Planta Est'!$L:$L,"",0)</f>
        <v>JUNCA ACOSTA SANTOS DANILO</v>
      </c>
      <c r="M38" s="19"/>
      <c r="N38" s="19"/>
      <c r="O38" s="20"/>
      <c r="P38" s="18" t="str" cm="1">
        <f t="array" ref="P38">IF(O38="","",_xlfn.XLOOKUP(O38,$A$20:$A$20,$F$20:$F$20,""))</f>
        <v/>
      </c>
      <c r="Q38" s="18"/>
      <c r="R38" s="22"/>
      <c r="S38" s="18">
        <f>_xlfn.XLOOKUP(I38,'[1]Planta Est'!$K:$K,'[1]Planta Est'!$M:$M,0,0)</f>
        <v>0</v>
      </c>
    </row>
    <row r="39" spans="1:19" ht="25.5" customHeight="1" x14ac:dyDescent="0.2">
      <c r="A39" s="21"/>
      <c r="G39" s="12"/>
      <c r="H39" s="19">
        <v>20</v>
      </c>
      <c r="I39" s="20">
        <v>1013580322</v>
      </c>
      <c r="J39" s="19">
        <v>219</v>
      </c>
      <c r="K39" s="19">
        <v>7</v>
      </c>
      <c r="L39" s="18" t="str">
        <f>_xlfn.XLOOKUP(I39,'[1]Planta Est'!$K:$K,'[1]Planta Est'!$L:$L,"",0)</f>
        <v>MENA GARZON DESIDERIO</v>
      </c>
      <c r="M39" s="19"/>
      <c r="N39" s="19"/>
      <c r="O39" s="20"/>
      <c r="P39" s="18" t="str" cm="1">
        <f t="array" ref="P39">IF(O39="","",_xlfn.XLOOKUP(O39,$A$20:$A$20,$F$20:$F$20,""))</f>
        <v/>
      </c>
      <c r="Q39" s="18"/>
      <c r="R39" s="22"/>
      <c r="S39" s="18">
        <f>_xlfn.XLOOKUP(I39,'[1]Planta Est'!$K:$K,'[1]Planta Est'!$M:$M,0,0)</f>
        <v>0</v>
      </c>
    </row>
    <row r="43" spans="1:19" ht="39.950000000000003" customHeight="1" x14ac:dyDescent="0.2">
      <c r="A43" s="3" t="s">
        <v>40</v>
      </c>
      <c r="B43" s="3"/>
      <c r="C43" s="3"/>
      <c r="D43" s="3"/>
      <c r="E43" s="3"/>
      <c r="F43" s="3"/>
    </row>
  </sheetData>
  <mergeCells count="27">
    <mergeCell ref="J19:K19"/>
    <mergeCell ref="A43:F43"/>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9">
    <cfRule type="duplicateValues" dxfId="1" priority="1"/>
  </conditionalFormatting>
  <conditionalFormatting sqref="M20:O39">
    <cfRule type="expression" dxfId="0" priority="2" stopIfTrue="1">
      <formula>$L20&lt;&gt;""</formula>
    </cfRule>
  </conditionalFormatting>
  <dataValidations count="1">
    <dataValidation type="list" allowBlank="1" showInputMessage="1" showErrorMessage="1" sqref="M20:N39" xr:uid="{D680E300-F979-4195-B31A-C5BAADBBB5D6}">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2026-09-22T22:36:29Z</dcterms:created>
  <dcterms:modified xsi:type="dcterms:W3CDTF">2026-09-22T22:36:31Z</dcterms:modified>
</cp:coreProperties>
</file>