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crocha_educacionbogota_gov_co/Documents/SED Carlos Rocha/2022/Plan de Austeridad/Segundo Seguimiento/Respuestas/"/>
    </mc:Choice>
  </mc:AlternateContent>
  <xr:revisionPtr revIDLastSave="86" documentId="8_{3819A42E-6313-401C-AA8D-9D44F5E294A8}" xr6:coauthVersionLast="47" xr6:coauthVersionMax="47" xr10:uidLastSave="{19F96FDB-A890-43CA-B17F-C94C524C1F08}"/>
  <bookViews>
    <workbookView xWindow="-120" yWindow="-120" windowWidth="20730" windowHeight="11160" activeTab="4" xr2:uid="{00000000-000D-0000-FFFF-FFFF00000000}"/>
  </bookViews>
  <sheets>
    <sheet name="ATENEA 2022" sheetId="5" r:id="rId1"/>
    <sheet name="ATENEA 2023" sheetId="6" r:id="rId2"/>
    <sheet name="IDEP 2022" sheetId="9" r:id="rId3"/>
    <sheet name="IDEP 2023" sheetId="8" r:id="rId4"/>
    <sheet name="SED 2022" sheetId="3" r:id="rId5"/>
    <sheet name="SED 2023" sheetId="4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4" i="3" l="1"/>
  <c r="W33" i="9"/>
  <c r="V33" i="9"/>
  <c r="X33" i="9" s="1"/>
  <c r="U33" i="9"/>
  <c r="P33" i="9"/>
  <c r="O33" i="9"/>
  <c r="Q33" i="9" s="1"/>
  <c r="N33" i="9"/>
  <c r="W32" i="9"/>
  <c r="V32" i="9"/>
  <c r="X32" i="9" s="1"/>
  <c r="U32" i="9"/>
  <c r="P32" i="9"/>
  <c r="O32" i="9"/>
  <c r="Q32" i="9" s="1"/>
  <c r="N32" i="9"/>
  <c r="W31" i="9"/>
  <c r="V31" i="9"/>
  <c r="X31" i="9" s="1"/>
  <c r="U31" i="9"/>
  <c r="P31" i="9"/>
  <c r="O31" i="9"/>
  <c r="Q31" i="9" s="1"/>
  <c r="N31" i="9"/>
  <c r="W30" i="9"/>
  <c r="V30" i="9"/>
  <c r="X30" i="9" s="1"/>
  <c r="U30" i="9"/>
  <c r="P30" i="9"/>
  <c r="O30" i="9"/>
  <c r="Q30" i="9" s="1"/>
  <c r="N30" i="9"/>
  <c r="V29" i="9"/>
  <c r="X29" i="9" s="1"/>
  <c r="T29" i="9"/>
  <c r="S29" i="9"/>
  <c r="U29" i="9" s="1"/>
  <c r="W29" i="9" s="1"/>
  <c r="N29" i="9"/>
  <c r="P29" i="9" s="1"/>
  <c r="M29" i="9"/>
  <c r="O29" i="9" s="1"/>
  <c r="Q29" i="9" s="1"/>
  <c r="L29" i="9"/>
  <c r="K29" i="9"/>
  <c r="J29" i="9"/>
  <c r="I29" i="9"/>
  <c r="H29" i="9"/>
  <c r="G29" i="9"/>
  <c r="F29" i="9"/>
  <c r="F37" i="9" s="1"/>
  <c r="X28" i="9"/>
  <c r="V28" i="9"/>
  <c r="U28" i="9"/>
  <c r="W28" i="9" s="1"/>
  <c r="Q28" i="9"/>
  <c r="O28" i="9"/>
  <c r="N28" i="9"/>
  <c r="P28" i="9" s="1"/>
  <c r="X27" i="9"/>
  <c r="V27" i="9"/>
  <c r="U27" i="9"/>
  <c r="W27" i="9" s="1"/>
  <c r="Q27" i="9"/>
  <c r="O27" i="9"/>
  <c r="N27" i="9"/>
  <c r="P27" i="9" s="1"/>
  <c r="X26" i="9"/>
  <c r="V26" i="9"/>
  <c r="U26" i="9"/>
  <c r="W26" i="9" s="1"/>
  <c r="Q26" i="9"/>
  <c r="O26" i="9"/>
  <c r="N26" i="9"/>
  <c r="P26" i="9" s="1"/>
  <c r="X25" i="9"/>
  <c r="V25" i="9"/>
  <c r="U25" i="9"/>
  <c r="W25" i="9" s="1"/>
  <c r="Q25" i="9"/>
  <c r="O25" i="9"/>
  <c r="N25" i="9"/>
  <c r="P25" i="9" s="1"/>
  <c r="X24" i="9"/>
  <c r="V24" i="9"/>
  <c r="U24" i="9"/>
  <c r="W24" i="9" s="1"/>
  <c r="Q24" i="9"/>
  <c r="O24" i="9"/>
  <c r="N24" i="9"/>
  <c r="P24" i="9" s="1"/>
  <c r="X23" i="9"/>
  <c r="V23" i="9"/>
  <c r="U23" i="9"/>
  <c r="W23" i="9" s="1"/>
  <c r="Q23" i="9"/>
  <c r="O23" i="9"/>
  <c r="N23" i="9"/>
  <c r="P23" i="9" s="1"/>
  <c r="X22" i="9"/>
  <c r="V22" i="9"/>
  <c r="U22" i="9"/>
  <c r="W22" i="9" s="1"/>
  <c r="Q22" i="9"/>
  <c r="O22" i="9"/>
  <c r="N22" i="9"/>
  <c r="P22" i="9" s="1"/>
  <c r="X21" i="9"/>
  <c r="V21" i="9"/>
  <c r="U21" i="9"/>
  <c r="W21" i="9" s="1"/>
  <c r="Q21" i="9"/>
  <c r="O21" i="9"/>
  <c r="N21" i="9"/>
  <c r="P21" i="9" s="1"/>
  <c r="X20" i="9"/>
  <c r="V20" i="9"/>
  <c r="U20" i="9"/>
  <c r="W20" i="9" s="1"/>
  <c r="Q20" i="9"/>
  <c r="O20" i="9"/>
  <c r="N20" i="9"/>
  <c r="P20" i="9" s="1"/>
  <c r="X19" i="9"/>
  <c r="V19" i="9"/>
  <c r="U19" i="9"/>
  <c r="W19" i="9" s="1"/>
  <c r="Q19" i="9"/>
  <c r="O19" i="9"/>
  <c r="N19" i="9"/>
  <c r="P19" i="9" s="1"/>
  <c r="X18" i="9"/>
  <c r="V18" i="9"/>
  <c r="U18" i="9"/>
  <c r="W18" i="9" s="1"/>
  <c r="Q18" i="9"/>
  <c r="O18" i="9"/>
  <c r="N18" i="9"/>
  <c r="P18" i="9" s="1"/>
  <c r="X17" i="9"/>
  <c r="V17" i="9"/>
  <c r="U17" i="9"/>
  <c r="W17" i="9" s="1"/>
  <c r="Q17" i="9"/>
  <c r="O17" i="9"/>
  <c r="N17" i="9"/>
  <c r="P17" i="9" s="1"/>
  <c r="X16" i="9"/>
  <c r="V16" i="9"/>
  <c r="U16" i="9"/>
  <c r="W16" i="9" s="1"/>
  <c r="Q16" i="9"/>
  <c r="O16" i="9"/>
  <c r="N16" i="9"/>
  <c r="P16" i="9" s="1"/>
  <c r="X15" i="9"/>
  <c r="V15" i="9"/>
  <c r="U15" i="9"/>
  <c r="W15" i="9" s="1"/>
  <c r="Q15" i="9"/>
  <c r="O15" i="9"/>
  <c r="N15" i="9"/>
  <c r="P15" i="9" s="1"/>
  <c r="X14" i="9"/>
  <c r="V14" i="9"/>
  <c r="U14" i="9"/>
  <c r="W14" i="9" s="1"/>
  <c r="Q14" i="9"/>
  <c r="O14" i="9"/>
  <c r="N14" i="9"/>
  <c r="P14" i="9" s="1"/>
  <c r="X13" i="9"/>
  <c r="V13" i="9"/>
  <c r="U13" i="9"/>
  <c r="W13" i="9" s="1"/>
  <c r="Q13" i="9"/>
  <c r="O13" i="9"/>
  <c r="N13" i="9"/>
  <c r="P13" i="9" s="1"/>
  <c r="X12" i="9"/>
  <c r="V12" i="9"/>
  <c r="U12" i="9"/>
  <c r="W12" i="9" s="1"/>
  <c r="Q12" i="9"/>
  <c r="O12" i="9"/>
  <c r="N12" i="9"/>
  <c r="P12" i="9" s="1"/>
  <c r="V37" i="9" l="1"/>
  <c r="X37" i="9" s="1"/>
  <c r="G35" i="8" l="1"/>
  <c r="F35" i="8"/>
  <c r="W32" i="8"/>
  <c r="V32" i="8"/>
  <c r="X32" i="8" s="1"/>
  <c r="U32" i="8"/>
  <c r="P32" i="8"/>
  <c r="O32" i="8"/>
  <c r="Q32" i="8" s="1"/>
  <c r="N32" i="8"/>
  <c r="W31" i="8"/>
  <c r="V31" i="8"/>
  <c r="X31" i="8" s="1"/>
  <c r="U31" i="8"/>
  <c r="P31" i="8"/>
  <c r="O31" i="8"/>
  <c r="Q31" i="8" s="1"/>
  <c r="N31" i="8"/>
  <c r="W30" i="8"/>
  <c r="V30" i="8"/>
  <c r="X30" i="8" s="1"/>
  <c r="U30" i="8"/>
  <c r="P30" i="8"/>
  <c r="O30" i="8"/>
  <c r="Q30" i="8" s="1"/>
  <c r="N30" i="8"/>
  <c r="W29" i="8"/>
  <c r="V29" i="8"/>
  <c r="X29" i="8" s="1"/>
  <c r="U29" i="8"/>
  <c r="P29" i="8"/>
  <c r="O29" i="8"/>
  <c r="Q29" i="8" s="1"/>
  <c r="N29" i="8"/>
  <c r="W28" i="8"/>
  <c r="V28" i="8"/>
  <c r="X28" i="8" s="1"/>
  <c r="U28" i="8"/>
  <c r="P28" i="8"/>
  <c r="O28" i="8"/>
  <c r="Q28" i="8" s="1"/>
  <c r="N28" i="8"/>
  <c r="W27" i="8"/>
  <c r="V27" i="8"/>
  <c r="X27" i="8" s="1"/>
  <c r="U27" i="8"/>
  <c r="P27" i="8"/>
  <c r="O27" i="8"/>
  <c r="Q27" i="8" s="1"/>
  <c r="N27" i="8"/>
  <c r="W26" i="8"/>
  <c r="V26" i="8"/>
  <c r="X26" i="8" s="1"/>
  <c r="U26" i="8"/>
  <c r="P26" i="8"/>
  <c r="O26" i="8"/>
  <c r="Q26" i="8" s="1"/>
  <c r="N26" i="8"/>
  <c r="W25" i="8"/>
  <c r="V25" i="8"/>
  <c r="X25" i="8" s="1"/>
  <c r="U25" i="8"/>
  <c r="P25" i="8"/>
  <c r="O25" i="8"/>
  <c r="Q25" i="8" s="1"/>
  <c r="N25" i="8"/>
  <c r="W24" i="8"/>
  <c r="V24" i="8"/>
  <c r="X24" i="8" s="1"/>
  <c r="U24" i="8"/>
  <c r="P24" i="8"/>
  <c r="O24" i="8"/>
  <c r="Q24" i="8" s="1"/>
  <c r="N24" i="8"/>
  <c r="W23" i="8"/>
  <c r="V23" i="8"/>
  <c r="X23" i="8" s="1"/>
  <c r="U23" i="8"/>
  <c r="P23" i="8"/>
  <c r="O23" i="8"/>
  <c r="Q23" i="8" s="1"/>
  <c r="N23" i="8"/>
  <c r="W22" i="8"/>
  <c r="V22" i="8"/>
  <c r="X22" i="8" s="1"/>
  <c r="U22" i="8"/>
  <c r="P22" i="8"/>
  <c r="O22" i="8"/>
  <c r="Q22" i="8" s="1"/>
  <c r="N22" i="8"/>
  <c r="W21" i="8"/>
  <c r="V21" i="8"/>
  <c r="X21" i="8" s="1"/>
  <c r="U21" i="8"/>
  <c r="P21" i="8"/>
  <c r="O21" i="8"/>
  <c r="Q21" i="8" s="1"/>
  <c r="N21" i="8"/>
  <c r="W20" i="8"/>
  <c r="V20" i="8"/>
  <c r="X20" i="8" s="1"/>
  <c r="U20" i="8"/>
  <c r="P20" i="8"/>
  <c r="O20" i="8"/>
  <c r="Q20" i="8" s="1"/>
  <c r="N20" i="8"/>
  <c r="W19" i="8"/>
  <c r="V19" i="8"/>
  <c r="X19" i="8" s="1"/>
  <c r="U19" i="8"/>
  <c r="P19" i="8"/>
  <c r="O19" i="8"/>
  <c r="Q19" i="8" s="1"/>
  <c r="N19" i="8"/>
  <c r="W18" i="8"/>
  <c r="V18" i="8"/>
  <c r="X18" i="8" s="1"/>
  <c r="U18" i="8"/>
  <c r="P18" i="8"/>
  <c r="O18" i="8"/>
  <c r="Q18" i="8" s="1"/>
  <c r="N18" i="8"/>
  <c r="W17" i="8"/>
  <c r="V17" i="8"/>
  <c r="X17" i="8" s="1"/>
  <c r="U17" i="8"/>
  <c r="P17" i="8"/>
  <c r="O17" i="8"/>
  <c r="Q17" i="8" s="1"/>
  <c r="N17" i="8"/>
  <c r="W16" i="8"/>
  <c r="V16" i="8"/>
  <c r="X16" i="8" s="1"/>
  <c r="U16" i="8"/>
  <c r="P16" i="8"/>
  <c r="O16" i="8"/>
  <c r="Q16" i="8" s="1"/>
  <c r="N16" i="8"/>
  <c r="W15" i="8"/>
  <c r="V15" i="8"/>
  <c r="X15" i="8" s="1"/>
  <c r="U15" i="8"/>
  <c r="P15" i="8"/>
  <c r="O15" i="8"/>
  <c r="Q15" i="8" s="1"/>
  <c r="N15" i="8"/>
  <c r="W14" i="8"/>
  <c r="V14" i="8"/>
  <c r="X14" i="8" s="1"/>
  <c r="U14" i="8"/>
  <c r="P14" i="8"/>
  <c r="O14" i="8"/>
  <c r="Q14" i="8" s="1"/>
  <c r="N14" i="8"/>
  <c r="W13" i="8"/>
  <c r="V13" i="8"/>
  <c r="X13" i="8" s="1"/>
  <c r="U13" i="8"/>
  <c r="P13" i="8"/>
  <c r="O13" i="8"/>
  <c r="Q13" i="8" s="1"/>
  <c r="N13" i="8"/>
  <c r="W12" i="8"/>
  <c r="V12" i="8"/>
  <c r="X12" i="8" s="1"/>
  <c r="U12" i="8"/>
  <c r="P12" i="8"/>
  <c r="O12" i="8"/>
  <c r="Q12" i="8" s="1"/>
  <c r="N12" i="8"/>
  <c r="G35" i="6"/>
  <c r="F35" i="6"/>
  <c r="W32" i="6"/>
  <c r="V32" i="6"/>
  <c r="X32" i="6" s="1"/>
  <c r="U32" i="6"/>
  <c r="P32" i="6"/>
  <c r="O32" i="6"/>
  <c r="Q32" i="6" s="1"/>
  <c r="N32" i="6"/>
  <c r="W31" i="6"/>
  <c r="V31" i="6"/>
  <c r="X31" i="6" s="1"/>
  <c r="U31" i="6"/>
  <c r="P31" i="6"/>
  <c r="O31" i="6"/>
  <c r="Q31" i="6" s="1"/>
  <c r="N31" i="6"/>
  <c r="W30" i="6"/>
  <c r="V30" i="6"/>
  <c r="X30" i="6" s="1"/>
  <c r="U30" i="6"/>
  <c r="P30" i="6"/>
  <c r="O30" i="6"/>
  <c r="Q30" i="6" s="1"/>
  <c r="N30" i="6"/>
  <c r="W29" i="6"/>
  <c r="V29" i="6"/>
  <c r="X29" i="6" s="1"/>
  <c r="U29" i="6"/>
  <c r="P29" i="6"/>
  <c r="O29" i="6"/>
  <c r="Q29" i="6" s="1"/>
  <c r="N29" i="6"/>
  <c r="W28" i="6"/>
  <c r="V28" i="6"/>
  <c r="X28" i="6" s="1"/>
  <c r="U28" i="6"/>
  <c r="P28" i="6"/>
  <c r="O28" i="6"/>
  <c r="Q28" i="6" s="1"/>
  <c r="N28" i="6"/>
  <c r="W27" i="6"/>
  <c r="V27" i="6"/>
  <c r="X27" i="6" s="1"/>
  <c r="U27" i="6"/>
  <c r="P27" i="6"/>
  <c r="O27" i="6"/>
  <c r="Q27" i="6" s="1"/>
  <c r="N27" i="6"/>
  <c r="W26" i="6"/>
  <c r="V26" i="6"/>
  <c r="X26" i="6" s="1"/>
  <c r="U26" i="6"/>
  <c r="P26" i="6"/>
  <c r="O26" i="6"/>
  <c r="Q26" i="6" s="1"/>
  <c r="N26" i="6"/>
  <c r="W25" i="6"/>
  <c r="V25" i="6"/>
  <c r="X25" i="6" s="1"/>
  <c r="U25" i="6"/>
  <c r="P25" i="6"/>
  <c r="O25" i="6"/>
  <c r="Q25" i="6" s="1"/>
  <c r="N25" i="6"/>
  <c r="W24" i="6"/>
  <c r="V24" i="6"/>
  <c r="X24" i="6" s="1"/>
  <c r="U24" i="6"/>
  <c r="P24" i="6"/>
  <c r="O24" i="6"/>
  <c r="Q24" i="6" s="1"/>
  <c r="N24" i="6"/>
  <c r="W23" i="6"/>
  <c r="V23" i="6"/>
  <c r="X23" i="6" s="1"/>
  <c r="U23" i="6"/>
  <c r="P23" i="6"/>
  <c r="O23" i="6"/>
  <c r="Q23" i="6" s="1"/>
  <c r="N23" i="6"/>
  <c r="H23" i="6"/>
  <c r="X22" i="6"/>
  <c r="W22" i="6"/>
  <c r="V22" i="6"/>
  <c r="U22" i="6"/>
  <c r="Q22" i="6"/>
  <c r="P22" i="6"/>
  <c r="O22" i="6"/>
  <c r="N22" i="6"/>
  <c r="X21" i="6"/>
  <c r="W21" i="6"/>
  <c r="V21" i="6"/>
  <c r="U21" i="6"/>
  <c r="Q21" i="6"/>
  <c r="P21" i="6"/>
  <c r="O21" i="6"/>
  <c r="N21" i="6"/>
  <c r="X20" i="6"/>
  <c r="W20" i="6"/>
  <c r="V20" i="6"/>
  <c r="U20" i="6"/>
  <c r="Q20" i="6"/>
  <c r="P20" i="6"/>
  <c r="O20" i="6"/>
  <c r="N20" i="6"/>
  <c r="X19" i="6"/>
  <c r="W19" i="6"/>
  <c r="V19" i="6"/>
  <c r="U19" i="6"/>
  <c r="Q19" i="6"/>
  <c r="P19" i="6"/>
  <c r="O19" i="6"/>
  <c r="N19" i="6"/>
  <c r="X18" i="6"/>
  <c r="V18" i="6"/>
  <c r="Q18" i="6"/>
  <c r="O18" i="6"/>
  <c r="J18" i="6"/>
  <c r="U18" i="6" s="1"/>
  <c r="W18" i="6" s="1"/>
  <c r="H18" i="6"/>
  <c r="N18" i="6" s="1"/>
  <c r="P18" i="6" s="1"/>
  <c r="V17" i="6"/>
  <c r="X17" i="6" s="1"/>
  <c r="U17" i="6"/>
  <c r="W17" i="6" s="1"/>
  <c r="O17" i="6"/>
  <c r="Q17" i="6" s="1"/>
  <c r="N17" i="6"/>
  <c r="P17" i="6" s="1"/>
  <c r="V16" i="6"/>
  <c r="X16" i="6" s="1"/>
  <c r="U16" i="6"/>
  <c r="W16" i="6" s="1"/>
  <c r="O16" i="6"/>
  <c r="Q16" i="6" s="1"/>
  <c r="N16" i="6"/>
  <c r="P16" i="6" s="1"/>
  <c r="V15" i="6"/>
  <c r="X15" i="6" s="1"/>
  <c r="U15" i="6"/>
  <c r="W15" i="6" s="1"/>
  <c r="O15" i="6"/>
  <c r="Q15" i="6" s="1"/>
  <c r="N15" i="6"/>
  <c r="P15" i="6" s="1"/>
  <c r="V14" i="6"/>
  <c r="X14" i="6" s="1"/>
  <c r="U14" i="6"/>
  <c r="W14" i="6" s="1"/>
  <c r="O14" i="6"/>
  <c r="Q14" i="6" s="1"/>
  <c r="N14" i="6"/>
  <c r="P14" i="6" s="1"/>
  <c r="V13" i="6"/>
  <c r="X13" i="6" s="1"/>
  <c r="U13" i="6"/>
  <c r="W13" i="6" s="1"/>
  <c r="O13" i="6"/>
  <c r="Q13" i="6" s="1"/>
  <c r="N13" i="6"/>
  <c r="P13" i="6" s="1"/>
  <c r="V12" i="6"/>
  <c r="X12" i="6" s="1"/>
  <c r="U12" i="6"/>
  <c r="W12" i="6" s="1"/>
  <c r="O12" i="6"/>
  <c r="Q12" i="6" s="1"/>
  <c r="N12" i="6"/>
  <c r="P12" i="6" s="1"/>
  <c r="V32" i="5"/>
  <c r="X32" i="5" s="1"/>
  <c r="U32" i="5"/>
  <c r="W32" i="5" s="1"/>
  <c r="O32" i="5"/>
  <c r="Q32" i="5" s="1"/>
  <c r="N32" i="5"/>
  <c r="P32" i="5" s="1"/>
  <c r="V31" i="5"/>
  <c r="X31" i="5" s="1"/>
  <c r="U31" i="5"/>
  <c r="W31" i="5" s="1"/>
  <c r="O31" i="5"/>
  <c r="Q31" i="5" s="1"/>
  <c r="N31" i="5"/>
  <c r="P31" i="5" s="1"/>
  <c r="V30" i="5"/>
  <c r="X30" i="5" s="1"/>
  <c r="U30" i="5"/>
  <c r="W30" i="5" s="1"/>
  <c r="O30" i="5"/>
  <c r="Q30" i="5" s="1"/>
  <c r="N30" i="5"/>
  <c r="P30" i="5" s="1"/>
  <c r="V29" i="5"/>
  <c r="X29" i="5" s="1"/>
  <c r="U29" i="5"/>
  <c r="W29" i="5" s="1"/>
  <c r="O29" i="5"/>
  <c r="Q29" i="5" s="1"/>
  <c r="N29" i="5"/>
  <c r="P29" i="5" s="1"/>
  <c r="V28" i="5"/>
  <c r="X28" i="5" s="1"/>
  <c r="U28" i="5"/>
  <c r="W28" i="5" s="1"/>
  <c r="O28" i="5"/>
  <c r="Q28" i="5" s="1"/>
  <c r="N28" i="5"/>
  <c r="P28" i="5" s="1"/>
  <c r="V27" i="5"/>
  <c r="X27" i="5" s="1"/>
  <c r="U27" i="5"/>
  <c r="W27" i="5" s="1"/>
  <c r="O27" i="5"/>
  <c r="Q27" i="5" s="1"/>
  <c r="N27" i="5"/>
  <c r="P27" i="5" s="1"/>
  <c r="V26" i="5"/>
  <c r="X26" i="5" s="1"/>
  <c r="U26" i="5"/>
  <c r="W26" i="5" s="1"/>
  <c r="O26" i="5"/>
  <c r="Q26" i="5" s="1"/>
  <c r="N26" i="5"/>
  <c r="P26" i="5" s="1"/>
  <c r="V25" i="5"/>
  <c r="X25" i="5" s="1"/>
  <c r="U25" i="5"/>
  <c r="W25" i="5" s="1"/>
  <c r="O25" i="5"/>
  <c r="Q25" i="5" s="1"/>
  <c r="N25" i="5"/>
  <c r="P25" i="5" s="1"/>
  <c r="V24" i="5"/>
  <c r="X24" i="5" s="1"/>
  <c r="U24" i="5"/>
  <c r="W24" i="5" s="1"/>
  <c r="O24" i="5"/>
  <c r="Q24" i="5" s="1"/>
  <c r="N24" i="5"/>
  <c r="P24" i="5" s="1"/>
  <c r="V23" i="5"/>
  <c r="X23" i="5" s="1"/>
  <c r="U23" i="5"/>
  <c r="W23" i="5" s="1"/>
  <c r="O23" i="5"/>
  <c r="Q23" i="5" s="1"/>
  <c r="N23" i="5"/>
  <c r="P23" i="5" s="1"/>
  <c r="V22" i="5"/>
  <c r="X22" i="5" s="1"/>
  <c r="U22" i="5"/>
  <c r="W22" i="5" s="1"/>
  <c r="O22" i="5"/>
  <c r="Q22" i="5" s="1"/>
  <c r="N22" i="5"/>
  <c r="P22" i="5" s="1"/>
  <c r="V21" i="5"/>
  <c r="X21" i="5" s="1"/>
  <c r="U21" i="5"/>
  <c r="W21" i="5" s="1"/>
  <c r="O21" i="5"/>
  <c r="Q21" i="5" s="1"/>
  <c r="N21" i="5"/>
  <c r="P21" i="5" s="1"/>
  <c r="V20" i="5"/>
  <c r="X20" i="5" s="1"/>
  <c r="U20" i="5"/>
  <c r="W20" i="5" s="1"/>
  <c r="O20" i="5"/>
  <c r="Q20" i="5" s="1"/>
  <c r="N20" i="5"/>
  <c r="P20" i="5" s="1"/>
  <c r="V19" i="5"/>
  <c r="X19" i="5" s="1"/>
  <c r="U19" i="5"/>
  <c r="W19" i="5" s="1"/>
  <c r="O19" i="5"/>
  <c r="Q19" i="5" s="1"/>
  <c r="N19" i="5"/>
  <c r="P19" i="5" s="1"/>
  <c r="V18" i="5"/>
  <c r="X18" i="5" s="1"/>
  <c r="U18" i="5"/>
  <c r="W18" i="5" s="1"/>
  <c r="O18" i="5"/>
  <c r="Q18" i="5" s="1"/>
  <c r="N18" i="5"/>
  <c r="P18" i="5" s="1"/>
  <c r="V17" i="5"/>
  <c r="X17" i="5" s="1"/>
  <c r="U17" i="5"/>
  <c r="W17" i="5" s="1"/>
  <c r="O17" i="5"/>
  <c r="Q17" i="5" s="1"/>
  <c r="N17" i="5"/>
  <c r="P17" i="5" s="1"/>
  <c r="V16" i="5"/>
  <c r="X16" i="5" s="1"/>
  <c r="U16" i="5"/>
  <c r="W16" i="5" s="1"/>
  <c r="O16" i="5"/>
  <c r="Q16" i="5" s="1"/>
  <c r="N16" i="5"/>
  <c r="P16" i="5" s="1"/>
  <c r="V15" i="5"/>
  <c r="X15" i="5" s="1"/>
  <c r="U15" i="5"/>
  <c r="W15" i="5" s="1"/>
  <c r="O15" i="5"/>
  <c r="Q15" i="5" s="1"/>
  <c r="N15" i="5"/>
  <c r="P15" i="5" s="1"/>
  <c r="V14" i="5"/>
  <c r="X14" i="5" s="1"/>
  <c r="U14" i="5"/>
  <c r="W14" i="5" s="1"/>
  <c r="O14" i="5"/>
  <c r="Q14" i="5" s="1"/>
  <c r="N14" i="5"/>
  <c r="P14" i="5" s="1"/>
  <c r="V13" i="5"/>
  <c r="X13" i="5" s="1"/>
  <c r="U13" i="5"/>
  <c r="W13" i="5" s="1"/>
  <c r="O13" i="5"/>
  <c r="Q13" i="5" s="1"/>
  <c r="N13" i="5"/>
  <c r="P13" i="5" s="1"/>
  <c r="V12" i="5"/>
  <c r="X12" i="5" s="1"/>
  <c r="U12" i="5"/>
  <c r="W12" i="5" s="1"/>
  <c r="O12" i="5"/>
  <c r="Q12" i="5" s="1"/>
  <c r="N12" i="5"/>
  <c r="P12" i="5" s="1"/>
  <c r="W24" i="3"/>
  <c r="V32" i="4" l="1"/>
  <c r="X32" i="4" s="1"/>
  <c r="U32" i="4"/>
  <c r="W32" i="4" s="1"/>
  <c r="O32" i="4"/>
  <c r="Q32" i="4" s="1"/>
  <c r="N32" i="4"/>
  <c r="P32" i="4" s="1"/>
  <c r="V31" i="4"/>
  <c r="X31" i="4" s="1"/>
  <c r="U31" i="4"/>
  <c r="W31" i="4" s="1"/>
  <c r="Q31" i="4"/>
  <c r="O31" i="4"/>
  <c r="N31" i="4"/>
  <c r="P31" i="4" s="1"/>
  <c r="V30" i="4"/>
  <c r="X30" i="4" s="1"/>
  <c r="U30" i="4"/>
  <c r="W30" i="4" s="1"/>
  <c r="P30" i="4"/>
  <c r="O30" i="4"/>
  <c r="Q30" i="4" s="1"/>
  <c r="N30" i="4"/>
  <c r="X29" i="4"/>
  <c r="W29" i="4"/>
  <c r="V29" i="4"/>
  <c r="U29" i="4"/>
  <c r="Q29" i="4"/>
  <c r="P29" i="4"/>
  <c r="O29" i="4"/>
  <c r="N29" i="4"/>
  <c r="X28" i="4"/>
  <c r="W28" i="4"/>
  <c r="V28" i="4"/>
  <c r="U28" i="4"/>
  <c r="Q28" i="4"/>
  <c r="P28" i="4"/>
  <c r="O28" i="4"/>
  <c r="N28" i="4"/>
  <c r="X27" i="4"/>
  <c r="W27" i="4"/>
  <c r="V27" i="4"/>
  <c r="U27" i="4"/>
  <c r="Q27" i="4"/>
  <c r="P27" i="4"/>
  <c r="O27" i="4"/>
  <c r="N27" i="4"/>
  <c r="X26" i="4"/>
  <c r="W26" i="4"/>
  <c r="V26" i="4"/>
  <c r="U26" i="4"/>
  <c r="Q26" i="4"/>
  <c r="P26" i="4"/>
  <c r="O26" i="4"/>
  <c r="N26" i="4"/>
  <c r="X25" i="4"/>
  <c r="W25" i="4"/>
  <c r="V25" i="4"/>
  <c r="U25" i="4"/>
  <c r="Q25" i="4"/>
  <c r="P25" i="4"/>
  <c r="O25" i="4"/>
  <c r="N25" i="4"/>
  <c r="W24" i="4"/>
  <c r="V24" i="4"/>
  <c r="X24" i="4" s="1"/>
  <c r="U24" i="4"/>
  <c r="O24" i="4"/>
  <c r="Q24" i="4" s="1"/>
  <c r="N24" i="4"/>
  <c r="P24" i="4" s="1"/>
  <c r="V23" i="4"/>
  <c r="X23" i="4" s="1"/>
  <c r="U23" i="4"/>
  <c r="W23" i="4" s="1"/>
  <c r="O23" i="4"/>
  <c r="Q23" i="4" s="1"/>
  <c r="N23" i="4"/>
  <c r="P23" i="4" s="1"/>
  <c r="V22" i="4"/>
  <c r="X22" i="4" s="1"/>
  <c r="U22" i="4"/>
  <c r="W22" i="4" s="1"/>
  <c r="P22" i="4"/>
  <c r="O22" i="4"/>
  <c r="Q22" i="4" s="1"/>
  <c r="N22" i="4"/>
  <c r="V21" i="4"/>
  <c r="X21" i="4" s="1"/>
  <c r="U21" i="4"/>
  <c r="W21" i="4" s="1"/>
  <c r="P21" i="4"/>
  <c r="O21" i="4"/>
  <c r="Q21" i="4" s="1"/>
  <c r="N21" i="4"/>
  <c r="X20" i="4"/>
  <c r="V20" i="4"/>
  <c r="U20" i="4"/>
  <c r="W20" i="4" s="1"/>
  <c r="P20" i="4"/>
  <c r="O20" i="4"/>
  <c r="Q20" i="4" s="1"/>
  <c r="N20" i="4"/>
  <c r="X19" i="4"/>
  <c r="W19" i="4"/>
  <c r="V19" i="4"/>
  <c r="U19" i="4"/>
  <c r="Q19" i="4"/>
  <c r="P19" i="4"/>
  <c r="O19" i="4"/>
  <c r="N19" i="4"/>
  <c r="X18" i="4"/>
  <c r="W18" i="4"/>
  <c r="V18" i="4"/>
  <c r="U18" i="4"/>
  <c r="Q18" i="4"/>
  <c r="P18" i="4"/>
  <c r="O18" i="4"/>
  <c r="N18" i="4"/>
  <c r="X17" i="4"/>
  <c r="W17" i="4"/>
  <c r="V17" i="4"/>
  <c r="U17" i="4"/>
  <c r="Q17" i="4"/>
  <c r="P17" i="4"/>
  <c r="O17" i="4"/>
  <c r="N17" i="4"/>
  <c r="X16" i="4"/>
  <c r="W16" i="4"/>
  <c r="V16" i="4"/>
  <c r="U16" i="4"/>
  <c r="Q16" i="4"/>
  <c r="P16" i="4"/>
  <c r="O16" i="4"/>
  <c r="N16" i="4"/>
  <c r="X15" i="4"/>
  <c r="W15" i="4"/>
  <c r="V15" i="4"/>
  <c r="U15" i="4"/>
  <c r="Q15" i="4"/>
  <c r="P15" i="4"/>
  <c r="O15" i="4"/>
  <c r="N15" i="4"/>
  <c r="X14" i="4"/>
  <c r="W14" i="4"/>
  <c r="V14" i="4"/>
  <c r="U14" i="4"/>
  <c r="Q14" i="4"/>
  <c r="P14" i="4"/>
  <c r="O14" i="4"/>
  <c r="N14" i="4"/>
  <c r="X13" i="4"/>
  <c r="W13" i="4"/>
  <c r="V13" i="4"/>
  <c r="U13" i="4"/>
  <c r="Q13" i="4"/>
  <c r="P13" i="4"/>
  <c r="O13" i="4"/>
  <c r="N13" i="4"/>
  <c r="X12" i="4"/>
  <c r="W12" i="4"/>
  <c r="V12" i="4"/>
  <c r="U12" i="4"/>
  <c r="Q12" i="4"/>
  <c r="P12" i="4"/>
  <c r="O12" i="4"/>
  <c r="N12" i="4"/>
  <c r="O24" i="3" l="1"/>
  <c r="N16" i="3"/>
  <c r="N24" i="3"/>
  <c r="U13" i="3" l="1"/>
  <c r="W13" i="3" s="1"/>
  <c r="V13" i="3"/>
  <c r="X13" i="3" s="1"/>
  <c r="U14" i="3"/>
  <c r="W14" i="3" s="1"/>
  <c r="V14" i="3"/>
  <c r="X14" i="3" s="1"/>
  <c r="U15" i="3"/>
  <c r="W15" i="3" s="1"/>
  <c r="V15" i="3"/>
  <c r="X15" i="3" s="1"/>
  <c r="U16" i="3"/>
  <c r="W16" i="3" s="1"/>
  <c r="V16" i="3"/>
  <c r="X16" i="3" s="1"/>
  <c r="U17" i="3"/>
  <c r="W17" i="3" s="1"/>
  <c r="V17" i="3"/>
  <c r="X17" i="3" s="1"/>
  <c r="U18" i="3"/>
  <c r="W18" i="3" s="1"/>
  <c r="V18" i="3"/>
  <c r="X18" i="3" s="1"/>
  <c r="U19" i="3"/>
  <c r="W19" i="3" s="1"/>
  <c r="V19" i="3"/>
  <c r="X19" i="3" s="1"/>
  <c r="U20" i="3"/>
  <c r="W20" i="3" s="1"/>
  <c r="V20" i="3"/>
  <c r="X20" i="3" s="1"/>
  <c r="U21" i="3"/>
  <c r="W21" i="3" s="1"/>
  <c r="V21" i="3"/>
  <c r="X21" i="3" s="1"/>
  <c r="U22" i="3"/>
  <c r="W22" i="3" s="1"/>
  <c r="V22" i="3"/>
  <c r="X22" i="3" s="1"/>
  <c r="U23" i="3"/>
  <c r="W23" i="3" s="1"/>
  <c r="V23" i="3"/>
  <c r="X23" i="3" s="1"/>
  <c r="U24" i="3"/>
  <c r="X24" i="3"/>
  <c r="U25" i="3"/>
  <c r="W25" i="3" s="1"/>
  <c r="V25" i="3"/>
  <c r="X25" i="3" s="1"/>
  <c r="U26" i="3"/>
  <c r="W26" i="3" s="1"/>
  <c r="V26" i="3"/>
  <c r="X26" i="3" s="1"/>
  <c r="U27" i="3"/>
  <c r="W27" i="3" s="1"/>
  <c r="V27" i="3"/>
  <c r="X27" i="3"/>
  <c r="U28" i="3"/>
  <c r="W28" i="3" s="1"/>
  <c r="V28" i="3"/>
  <c r="X28" i="3" s="1"/>
  <c r="U29" i="3"/>
  <c r="W29" i="3" s="1"/>
  <c r="V29" i="3"/>
  <c r="X29" i="3" s="1"/>
  <c r="U30" i="3"/>
  <c r="W30" i="3" s="1"/>
  <c r="V30" i="3"/>
  <c r="X30" i="3" s="1"/>
  <c r="U31" i="3"/>
  <c r="W31" i="3" s="1"/>
  <c r="V31" i="3"/>
  <c r="X31" i="3" s="1"/>
  <c r="U32" i="3"/>
  <c r="W32" i="3" s="1"/>
  <c r="V32" i="3"/>
  <c r="X32" i="3" s="1"/>
  <c r="N13" i="3"/>
  <c r="P13" i="3" s="1"/>
  <c r="O13" i="3"/>
  <c r="Q13" i="3" s="1"/>
  <c r="N14" i="3"/>
  <c r="P14" i="3" s="1"/>
  <c r="O14" i="3"/>
  <c r="Q14" i="3" s="1"/>
  <c r="N15" i="3"/>
  <c r="P15" i="3" s="1"/>
  <c r="O15" i="3"/>
  <c r="Q15" i="3" s="1"/>
  <c r="P16" i="3"/>
  <c r="O16" i="3"/>
  <c r="Q16" i="3" s="1"/>
  <c r="N17" i="3"/>
  <c r="P17" i="3" s="1"/>
  <c r="O17" i="3"/>
  <c r="Q17" i="3" s="1"/>
  <c r="N18" i="3"/>
  <c r="P18" i="3" s="1"/>
  <c r="O18" i="3"/>
  <c r="Q18" i="3" s="1"/>
  <c r="N19" i="3"/>
  <c r="P19" i="3" s="1"/>
  <c r="O19" i="3"/>
  <c r="Q19" i="3" s="1"/>
  <c r="N20" i="3"/>
  <c r="P20" i="3" s="1"/>
  <c r="O20" i="3"/>
  <c r="Q20" i="3" s="1"/>
  <c r="N21" i="3"/>
  <c r="P21" i="3" s="1"/>
  <c r="O21" i="3"/>
  <c r="Q21" i="3" s="1"/>
  <c r="N22" i="3"/>
  <c r="P22" i="3" s="1"/>
  <c r="O22" i="3"/>
  <c r="Q22" i="3" s="1"/>
  <c r="N23" i="3"/>
  <c r="P23" i="3" s="1"/>
  <c r="O23" i="3"/>
  <c r="Q23" i="3" s="1"/>
  <c r="P24" i="3"/>
  <c r="Q24" i="3"/>
  <c r="N25" i="3"/>
  <c r="P25" i="3" s="1"/>
  <c r="O25" i="3"/>
  <c r="Q25" i="3" s="1"/>
  <c r="N26" i="3"/>
  <c r="P26" i="3" s="1"/>
  <c r="O26" i="3"/>
  <c r="Q26" i="3" s="1"/>
  <c r="N27" i="3"/>
  <c r="P27" i="3" s="1"/>
  <c r="O27" i="3"/>
  <c r="Q27" i="3" s="1"/>
  <c r="N28" i="3"/>
  <c r="O28" i="3"/>
  <c r="Q28" i="3" s="1"/>
  <c r="P28" i="3"/>
  <c r="N29" i="3"/>
  <c r="P29" i="3" s="1"/>
  <c r="O29" i="3"/>
  <c r="Q29" i="3" s="1"/>
  <c r="N30" i="3"/>
  <c r="P30" i="3" s="1"/>
  <c r="O30" i="3"/>
  <c r="Q30" i="3" s="1"/>
  <c r="N31" i="3"/>
  <c r="P31" i="3" s="1"/>
  <c r="O31" i="3"/>
  <c r="Q31" i="3" s="1"/>
  <c r="N32" i="3"/>
  <c r="P32" i="3" s="1"/>
  <c r="O32" i="3"/>
  <c r="Q32" i="3" s="1"/>
  <c r="V12" i="3" l="1"/>
  <c r="X12" i="3" s="1"/>
  <c r="U12" i="3"/>
  <c r="W12" i="3" s="1"/>
  <c r="O12" i="3"/>
  <c r="Q12" i="3" s="1"/>
  <c r="N12" i="3"/>
  <c r="P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48F072A8-B114-479E-89E9-96C3EBB554C4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8C8DC111-49D1-4354-BD4B-2F8B447F22AB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C0199384-D442-48A2-B97E-0AEA656AB176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A6E4DC5A-0D7B-4DBE-87C6-14AA3F1FDD81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C6009DD4-816A-4EE5-9504-C5FE818F87D9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56BF7AD3-9111-472E-B000-DA52AB2ED083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D0ED0501-D58A-47E7-897B-0AF1EA7D9874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FAB92B00-827D-45A7-8B5E-DF15DE061B38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9F97DAD9-0230-4FF7-A263-E44BD1F90635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48C92D1C-9D11-49C5-AA67-D2144B22FD7F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8B9957C6-CA11-4FFF-994A-94E5E0BACE3C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5F9A6264-24B4-4C08-B770-0AFBA81F918F}">
      <text>
        <r>
          <rPr>
            <b/>
            <sz val="9"/>
            <color indexed="81"/>
            <rFont val="Tahoma"/>
            <family val="2"/>
          </rPr>
          <t xml:space="preserve">Ej: Las entidades </t>
        </r>
        <r>
          <rPr>
            <b/>
            <sz val="8"/>
            <color indexed="81"/>
            <rFont val="Tahoma"/>
            <family val="2"/>
          </rPr>
          <t xml:space="preserve">deben diligenciar es por el numero de personas que estuvieron en la período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096A1C99-5A0A-4138-9648-F6314EF30E2F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D3C6E2D3-BE5F-448C-B71B-D423EBEED103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1C612F81-1ED9-4AF2-B422-300A5FF49281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8546FF3E-44E3-4058-9FE6-9DA7EE03AA7C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64FC99B7-E33F-4CA1-8105-4CF9CB0045E6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6A374C71-5388-4077-9A08-1D83A74061ED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7E09FFB4-48D0-45A1-BFC5-00F561B8ADF9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2F4126B7-6EA7-4955-A8EF-BE9FDED4148B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F92F9CE8-9D59-4257-BC2E-666D49006F72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3140838E-BCC2-45C7-A418-07402FAEA0A3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FD92F861-742D-4FB9-91F6-C932358B416A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AFC4748B-9FC8-45AC-88C0-E2101E7A0D65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<sst xmlns="http://schemas.openxmlformats.org/spreadsheetml/2006/main" count="853" uniqueCount="112">
  <si>
    <t>Contratos de prestación de servicios profesionales y de apoyo a la gestión</t>
  </si>
  <si>
    <t>Horas extras, dominicales y festivos</t>
  </si>
  <si>
    <t>Viáticos y gastos de viaje</t>
  </si>
  <si>
    <t>Telefonía celular</t>
  </si>
  <si>
    <t>Telefonía fija</t>
  </si>
  <si>
    <t>Vehículos oficiales</t>
  </si>
  <si>
    <t>Fotocopiado, multicopiado e impresión</t>
  </si>
  <si>
    <t>Eventos y conmemoraciones</t>
  </si>
  <si>
    <t>Servicios públicos</t>
  </si>
  <si>
    <t>COMPONENTES</t>
  </si>
  <si>
    <t>Viáticos y Gastos de Viaje</t>
  </si>
  <si>
    <t>Administración de Servicios</t>
  </si>
  <si>
    <t>Control del Consumo de los Recursos Naturales y Sostenibilidad Ambiental</t>
  </si>
  <si>
    <t>Ejecución</t>
  </si>
  <si>
    <t>Suscripción electrónica</t>
  </si>
  <si>
    <t>Agua</t>
  </si>
  <si>
    <t xml:space="preserve">Gas </t>
  </si>
  <si>
    <t>Energía</t>
  </si>
  <si>
    <t>REGISTRO RESULTADOS PLAN DE AUSTERIDAD DEL GASTO PÚBLICO</t>
  </si>
  <si>
    <t>ENTIDAD</t>
  </si>
  <si>
    <t>SECTOR ADMINISTRATIVO</t>
  </si>
  <si>
    <t>VIGENCIA DEL REPORTE</t>
  </si>
  <si>
    <t xml:space="preserve">PERIODO A REPORTAR </t>
  </si>
  <si>
    <t>DESTINATARIO</t>
  </si>
  <si>
    <t>FECHA MAXIMA DE REPORTE</t>
  </si>
  <si>
    <t>SI</t>
  </si>
  <si>
    <t>NO</t>
  </si>
  <si>
    <t>Suscripción física</t>
  </si>
  <si>
    <t>Contratos de publicidad y/o propaganda personalizada (agendas, almanaques, libretas, pocillos, vasos, esferos, regalos corporativos, souvenir o recuerdos</t>
  </si>
  <si>
    <t>Edición, impresión, reproducción o publicación de avisos, informes, folletos o textos institucionales, piezas de comunicación, tales como avisos, folletos, cuadernillos, entre otros</t>
  </si>
  <si>
    <t>Tiquetes</t>
  </si>
  <si>
    <t>Mantenimiento preventivo de vehículos</t>
  </si>
  <si>
    <t>Combustible</t>
  </si>
  <si>
    <t>FORMULACIÓN</t>
  </si>
  <si>
    <t>Concejo de Bogotá - publicación en la página web de la entidad</t>
  </si>
  <si>
    <t>15 días hábiles de julio</t>
  </si>
  <si>
    <t>15 días hábiles de enero</t>
  </si>
  <si>
    <t>Edición, impresión, reproducción, publicación de avisos (publicidad)</t>
  </si>
  <si>
    <t>Suscripciones (periódicos y revistas, publicaciones y bases de datos)</t>
  </si>
  <si>
    <t>1.  Secretaría de Educación del Distrito</t>
  </si>
  <si>
    <t>2. Instituto para la Investigación Educativa y el Desarrollo Pedagógico</t>
  </si>
  <si>
    <t>OBSERVACIONES
(comentarios que aclaren los resultados)</t>
  </si>
  <si>
    <t>GIROS</t>
  </si>
  <si>
    <t>CONSUMO EN GIROS</t>
  </si>
  <si>
    <t>UNIDAD DE MEDIDA</t>
  </si>
  <si>
    <t>CANTIDAD UNIDAD DE MEDIDA</t>
  </si>
  <si>
    <t>CONSUMO EN UNIDAD DE MEDIDA</t>
  </si>
  <si>
    <t>META
(EN % DE REDUCCIÓN DE RECURSOS)</t>
  </si>
  <si>
    <t>META
(EN % DE REDUCCIÓN DE LA UNIDAD DE MEDIDA)</t>
  </si>
  <si>
    <t>SEGUIMIENTO</t>
  </si>
  <si>
    <t>SEGUIMIENTO DEL 1 DE ENERO AL 30 DE JUNIO</t>
  </si>
  <si>
    <t>SEGUIMIENTO DEL 1 DE ENERO AL 31 DE DICIEMBRE</t>
  </si>
  <si>
    <t>LINEA BASE DEL 1 DE ENERO AL 30 DE JUNIO</t>
  </si>
  <si>
    <t>LINEA BASE DEL 1 DE ENERO AL 31 DE DICIEMBRE</t>
  </si>
  <si>
    <t>INDICADOR DE AUSTERIDAD 
(1-(total giros del periodo/total giros del mismo periodo de año anterior))</t>
  </si>
  <si>
    <t>INDICADOR DE AUSTERIDAD 
(1-(total consumo unidad de medida en el periodo/total consumo unidad de medida del mismo periodo de año anterior))</t>
  </si>
  <si>
    <t>INDICADOR DE CUMPLIMIENTO EN UNIDAD DE MEDIDA
(INDICADOR DE AUSTERIDAD/META)</t>
  </si>
  <si>
    <t>INDICADOR DE CUMPLIMIENTO EN GIROS
(INDICADOR DE AUSTERIDAD/META)</t>
  </si>
  <si>
    <t>Número de horas liquidadas y pagadas.</t>
  </si>
  <si>
    <t>Número de personas contratadas (Sin incluir Cesiones).</t>
  </si>
  <si>
    <t>Número de Equipos Adquiridos.</t>
  </si>
  <si>
    <t>Horas extras diurnas, nocturnas, dominicales y festivas</t>
  </si>
  <si>
    <t>No Aplica</t>
  </si>
  <si>
    <t>Equipos Celular</t>
  </si>
  <si>
    <t>Gastos de viajes y viáticos</t>
  </si>
  <si>
    <t xml:space="preserve">Planes de telefonía móvil </t>
  </si>
  <si>
    <t>Número de líneas activas.</t>
  </si>
  <si>
    <t>Líneas de telefonía fija</t>
  </si>
  <si>
    <t>Servicio contratado de alquiler de vehículos</t>
  </si>
  <si>
    <t>Parque automotor</t>
  </si>
  <si>
    <t>Número de vehículos que componen el parque automotor.</t>
  </si>
  <si>
    <t>Cantidad de Tiquetes expedidos y utilizados.</t>
  </si>
  <si>
    <t xml:space="preserve">Número de Galones de Combustible consumidos. </t>
  </si>
  <si>
    <t xml:space="preserve">Impresión </t>
  </si>
  <si>
    <t>Fotocopiado</t>
  </si>
  <si>
    <t>Número de folios impresos.</t>
  </si>
  <si>
    <t xml:space="preserve">Número de fotocopias tomadas. </t>
  </si>
  <si>
    <t xml:space="preserve">Cantidad de suscripciones contratadas en la vigencia. 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</si>
  <si>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</si>
  <si>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</si>
  <si>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Metros Cubicos facturados en el periodo</t>
  </si>
  <si>
    <t xml:space="preserve">Kilovatios por hora facturados en el periodo. </t>
  </si>
  <si>
    <t>¿EL GASTO / COMPONENTE SE PRIORIZA COMO GASTO ELEGIBLE PARA LA VIGENCIA?</t>
  </si>
  <si>
    <t>GASTOS CONTEMPLADOS EN EL DECRETO 492 DE 2019</t>
  </si>
  <si>
    <t>Administrativo</t>
  </si>
  <si>
    <t>OTRAS ENTIDADES</t>
  </si>
  <si>
    <t>Nota:  Los valores deben ser registrados en pesos</t>
  </si>
  <si>
    <t>OTROS SECTORES</t>
  </si>
  <si>
    <t>Educación</t>
  </si>
  <si>
    <t>3. enero a diciembre</t>
  </si>
  <si>
    <t>3. Enero a diciembre</t>
  </si>
  <si>
    <t>Contratos de prestación de servicios y administración de personal FUNCIONAMIENTO</t>
  </si>
  <si>
    <t>Contratos de prestación de servicios y administración de personal INVERSIÓN*</t>
  </si>
  <si>
    <t xml:space="preserve">* Esta informacion de Inversion solo sera remitida a la Secretaria Distrital de Hacienda, para analisis interno de la DDP </t>
  </si>
  <si>
    <t xml:space="preserve">No Aplica </t>
  </si>
  <si>
    <t xml:space="preserve"> </t>
  </si>
  <si>
    <t>se aumento la cantidad de personas en las intalaciones</t>
  </si>
  <si>
    <t>Agencia Distrital para la Educación Superior, la Ciencia y la Tecnología</t>
  </si>
  <si>
    <t>LINEA BASE DEL 1 DE ENERO AL 30 DE JUNIO 2022</t>
  </si>
  <si>
    <t>LINEA BASE DEL 1 DE ENERO AL 31 DE DICIEMBRE 2022</t>
  </si>
  <si>
    <t>Impresión - Papel bond</t>
  </si>
  <si>
    <t>PROMEDIO</t>
  </si>
  <si>
    <t>293.50</t>
  </si>
  <si>
    <t>Cantidad de funcionarios</t>
  </si>
  <si>
    <t>Se cumple con la meta de no generar gasto en telefonía celular</t>
  </si>
  <si>
    <t>No se generó mayor costo en el I semestre</t>
  </si>
  <si>
    <t>Número de vehiculos del parque automotor</t>
  </si>
  <si>
    <t>No se contempló contratación para la vigencia 2022</t>
  </si>
  <si>
    <t>No se generó costo en el I semestre</t>
  </si>
  <si>
    <t>Los giros se encuentran programados para el II semestre</t>
  </si>
  <si>
    <t xml:space="preserve">Número de personas contratadas </t>
  </si>
  <si>
    <t>En el año se realizaron 12 terminaciones anticipadas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</si>
</sst>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\ * #,##0_-;\-&quot;$&quot;\ * #,##0_-;_-&quot;$&quot;\ * &quot;-&quot;_-;_-@"/>
    <numFmt numFmtId="172" formatCode="_-&quot;$&quot;\ * #,##0_-;\-&quot;$&quot;\ * #,##0_-;_-&quot;$&quot;\ 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medium">
        <color theme="4" tint="0.399914548173467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 style="medium">
        <color theme="8" tint="0.59999389629810485"/>
      </left>
      <right style="thin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medium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medium">
        <color rgb="FF9CC2E5"/>
      </bottom>
      <diagonal/>
    </border>
  </borders>
  <cellStyleXfs count="5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6">
    <xf numFmtId="0" fontId="0" fillId="0" borderId="0" xfId="0"/>
    <xf numFmtId="9" fontId="0" fillId="2" borderId="14" xfId="2" applyFont="1" applyFill="1" applyBorder="1" applyAlignment="1" applyProtection="1">
      <alignment horizontal="center" vertical="center"/>
      <protection locked="0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9" fontId="0" fillId="2" borderId="14" xfId="2" applyFont="1" applyFill="1" applyBorder="1" applyAlignment="1" applyProtection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5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9" borderId="38" xfId="0" applyFont="1" applyFill="1" applyBorder="1" applyAlignment="1" applyProtection="1">
      <alignment horizontal="center" vertical="center" wrapText="1"/>
      <protection locked="0"/>
    </xf>
    <xf numFmtId="0" fontId="1" fillId="6" borderId="38" xfId="0" applyFont="1" applyFill="1" applyBorder="1" applyAlignment="1" applyProtection="1">
      <alignment horizontal="center" vertical="center" wrapText="1"/>
      <protection locked="0"/>
    </xf>
    <xf numFmtId="0" fontId="1" fillId="7" borderId="2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9" fontId="3" fillId="0" borderId="14" xfId="2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42" fontId="0" fillId="0" borderId="5" xfId="1" applyFont="1" applyBorder="1" applyAlignment="1" applyProtection="1">
      <alignment horizontal="right" vertical="center"/>
      <protection locked="0"/>
    </xf>
    <xf numFmtId="9" fontId="0" fillId="0" borderId="5" xfId="2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3" fillId="0" borderId="2" xfId="2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42" fontId="0" fillId="0" borderId="1" xfId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42" fontId="0" fillId="0" borderId="45" xfId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0" fontId="1" fillId="10" borderId="28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164" fontId="1" fillId="5" borderId="0" xfId="3" applyNumberFormat="1" applyFont="1" applyFill="1" applyBorder="1" applyAlignment="1" applyProtection="1">
      <alignment horizontal="center" wrapText="1"/>
      <protection locked="0"/>
    </xf>
    <xf numFmtId="164" fontId="3" fillId="0" borderId="26" xfId="3" applyNumberFormat="1" applyFont="1" applyBorder="1" applyAlignment="1" applyProtection="1">
      <alignment horizontal="center" vertical="center" wrapText="1"/>
      <protection locked="0"/>
    </xf>
    <xf numFmtId="164" fontId="3" fillId="0" borderId="23" xfId="3" applyNumberFormat="1" applyFont="1" applyBorder="1" applyAlignment="1" applyProtection="1">
      <alignment horizontal="center" vertical="center" wrapText="1"/>
      <protection locked="0"/>
    </xf>
    <xf numFmtId="164" fontId="3" fillId="0" borderId="27" xfId="3" applyNumberFormat="1" applyFont="1" applyBorder="1" applyAlignment="1" applyProtection="1">
      <alignment horizontal="center" vertical="center" wrapText="1"/>
      <protection locked="0"/>
    </xf>
    <xf numFmtId="164" fontId="3" fillId="0" borderId="24" xfId="3" applyNumberFormat="1" applyFont="1" applyBorder="1" applyAlignment="1" applyProtection="1">
      <alignment horizontal="center" vertical="center" wrapText="1"/>
      <protection locked="0"/>
    </xf>
    <xf numFmtId="164" fontId="0" fillId="0" borderId="0" xfId="3" applyNumberFormat="1" applyFont="1" applyAlignment="1" applyProtection="1">
      <alignment horizontal="center"/>
      <protection locked="0"/>
    </xf>
    <xf numFmtId="9" fontId="3" fillId="0" borderId="1" xfId="2" applyFont="1" applyBorder="1" applyAlignment="1" applyProtection="1">
      <alignment horizontal="left" vertical="center" wrapText="1"/>
      <protection locked="0"/>
    </xf>
    <xf numFmtId="9" fontId="0" fillId="0" borderId="0" xfId="2" applyFont="1" applyProtection="1">
      <protection locked="0"/>
    </xf>
    <xf numFmtId="164" fontId="1" fillId="4" borderId="49" xfId="3" applyNumberFormat="1" applyFont="1" applyFill="1" applyBorder="1" applyAlignment="1" applyProtection="1">
      <alignment horizontal="right" vertical="center" wrapText="1"/>
      <protection locked="0"/>
    </xf>
    <xf numFmtId="164" fontId="1" fillId="7" borderId="28" xfId="3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3" applyNumberFormat="1" applyFont="1" applyBorder="1" applyAlignment="1" applyProtection="1">
      <alignment horizontal="right" vertical="center"/>
      <protection locked="0"/>
    </xf>
    <xf numFmtId="164" fontId="0" fillId="0" borderId="0" xfId="3" applyNumberFormat="1" applyFont="1" applyProtection="1">
      <protection locked="0"/>
    </xf>
    <xf numFmtId="164" fontId="1" fillId="4" borderId="50" xfId="3" applyNumberFormat="1" applyFont="1" applyFill="1" applyBorder="1" applyAlignment="1" applyProtection="1">
      <alignment horizontal="right" vertical="center" wrapText="1"/>
      <protection locked="0"/>
    </xf>
    <xf numFmtId="0" fontId="0" fillId="11" borderId="0" xfId="0" applyFill="1" applyAlignment="1" applyProtection="1">
      <alignment wrapText="1"/>
      <protection locked="0"/>
    </xf>
    <xf numFmtId="0" fontId="4" fillId="11" borderId="53" xfId="0" applyFont="1" applyFill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right" vertical="center"/>
      <protection locked="0"/>
    </xf>
    <xf numFmtId="42" fontId="0" fillId="0" borderId="7" xfId="1" applyFont="1" applyBorder="1" applyAlignment="1" applyProtection="1">
      <alignment horizontal="right" vertical="center"/>
      <protection locked="0"/>
    </xf>
    <xf numFmtId="164" fontId="1" fillId="7" borderId="55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left" vertical="center" wrapText="1"/>
      <protection locked="0"/>
    </xf>
    <xf numFmtId="9" fontId="3" fillId="0" borderId="57" xfId="2" applyFont="1" applyBorder="1" applyAlignment="1" applyProtection="1">
      <alignment horizontal="center" vertical="center" wrapText="1"/>
      <protection locked="0"/>
    </xf>
    <xf numFmtId="164" fontId="3" fillId="0" borderId="57" xfId="3" applyNumberFormat="1" applyFont="1" applyBorder="1" applyAlignment="1" applyProtection="1">
      <alignment horizontal="center" vertical="center" wrapText="1"/>
      <protection locked="0"/>
    </xf>
    <xf numFmtId="42" fontId="0" fillId="0" borderId="57" xfId="1" applyFont="1" applyBorder="1" applyAlignment="1" applyProtection="1">
      <alignment horizontal="right" vertical="center"/>
      <protection locked="0"/>
    </xf>
    <xf numFmtId="9" fontId="3" fillId="0" borderId="57" xfId="2" applyFont="1" applyBorder="1" applyAlignment="1" applyProtection="1">
      <alignment horizontal="left" vertical="center" wrapText="1"/>
      <protection locked="0"/>
    </xf>
    <xf numFmtId="42" fontId="0" fillId="0" borderId="65" xfId="1" applyFont="1" applyBorder="1" applyAlignment="1" applyProtection="1">
      <alignment horizontal="right" vertical="center"/>
      <protection locked="0"/>
    </xf>
    <xf numFmtId="0" fontId="4" fillId="11" borderId="66" xfId="0" applyFont="1" applyFill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9" fontId="3" fillId="0" borderId="67" xfId="2" applyFont="1" applyBorder="1" applyAlignment="1" applyProtection="1">
      <alignment horizontal="center" vertical="center" wrapText="1"/>
      <protection locked="0"/>
    </xf>
    <xf numFmtId="164" fontId="3" fillId="0" borderId="67" xfId="3" applyNumberFormat="1" applyFont="1" applyBorder="1" applyAlignment="1" applyProtection="1">
      <alignment horizontal="center" vertical="center" wrapText="1"/>
      <protection locked="0"/>
    </xf>
    <xf numFmtId="42" fontId="0" fillId="0" borderId="67" xfId="1" applyFont="1" applyBorder="1" applyAlignment="1" applyProtection="1">
      <alignment horizontal="right" vertical="center"/>
      <protection locked="0"/>
    </xf>
    <xf numFmtId="0" fontId="3" fillId="0" borderId="70" xfId="0" applyFont="1" applyBorder="1" applyAlignment="1" applyProtection="1">
      <alignment horizontal="left" vertical="center" wrapText="1"/>
      <protection locked="0"/>
    </xf>
    <xf numFmtId="9" fontId="3" fillId="0" borderId="70" xfId="2" applyFont="1" applyBorder="1" applyAlignment="1" applyProtection="1">
      <alignment horizontal="center" vertical="center" wrapText="1"/>
      <protection locked="0"/>
    </xf>
    <xf numFmtId="164" fontId="3" fillId="0" borderId="70" xfId="3" applyNumberFormat="1" applyFont="1" applyBorder="1" applyAlignment="1" applyProtection="1">
      <alignment horizontal="center" vertical="center" wrapText="1"/>
      <protection locked="0"/>
    </xf>
    <xf numFmtId="42" fontId="0" fillId="0" borderId="70" xfId="1" applyFont="1" applyBorder="1" applyAlignment="1" applyProtection="1">
      <alignment horizontal="right" vertical="center"/>
      <protection locked="0"/>
    </xf>
    <xf numFmtId="0" fontId="3" fillId="0" borderId="74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horizontal="left" vertical="center" wrapText="1"/>
      <protection locked="0"/>
    </xf>
    <xf numFmtId="0" fontId="3" fillId="0" borderId="73" xfId="0" applyFont="1" applyBorder="1" applyAlignment="1" applyProtection="1">
      <alignment horizontal="left" vertical="center" wrapText="1"/>
      <protection locked="0"/>
    </xf>
    <xf numFmtId="0" fontId="3" fillId="0" borderId="69" xfId="0" applyFont="1" applyBorder="1" applyAlignment="1" applyProtection="1">
      <alignment horizontal="left" vertical="center" wrapText="1"/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8" borderId="64" xfId="0" applyFont="1" applyFill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164" fontId="3" fillId="0" borderId="74" xfId="3" applyNumberFormat="1" applyFont="1" applyBorder="1" applyAlignment="1" applyProtection="1">
      <alignment horizontal="center" vertical="center" wrapText="1"/>
      <protection locked="0"/>
    </xf>
    <xf numFmtId="164" fontId="3" fillId="0" borderId="72" xfId="3" applyNumberFormat="1" applyFont="1" applyBorder="1" applyAlignment="1" applyProtection="1">
      <alignment horizontal="center" vertical="center" wrapText="1"/>
      <protection locked="0"/>
    </xf>
    <xf numFmtId="42" fontId="0" fillId="0" borderId="72" xfId="1" applyFont="1" applyBorder="1" applyAlignment="1" applyProtection="1">
      <alignment horizontal="right" vertical="center"/>
      <protection locked="0"/>
    </xf>
    <xf numFmtId="164" fontId="3" fillId="0" borderId="73" xfId="3" applyNumberFormat="1" applyFont="1" applyBorder="1" applyAlignment="1" applyProtection="1">
      <alignment horizontal="center" vertical="center" wrapText="1"/>
      <protection locked="0"/>
    </xf>
    <xf numFmtId="164" fontId="0" fillId="0" borderId="56" xfId="3" applyNumberFormat="1" applyFont="1" applyBorder="1" applyAlignment="1" applyProtection="1">
      <alignment horizontal="right" vertical="center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0" fontId="1" fillId="9" borderId="57" xfId="0" applyFont="1" applyFill="1" applyBorder="1" applyAlignment="1" applyProtection="1">
      <alignment horizontal="center" vertical="center" wrapText="1"/>
      <protection locked="0"/>
    </xf>
    <xf numFmtId="0" fontId="1" fillId="6" borderId="57" xfId="0" applyFont="1" applyFill="1" applyBorder="1" applyAlignment="1" applyProtection="1">
      <alignment horizontal="center" vertical="center" wrapText="1"/>
      <protection locked="0"/>
    </xf>
    <xf numFmtId="9" fontId="0" fillId="2" borderId="57" xfId="2" applyFont="1" applyFill="1" applyBorder="1" applyAlignment="1" applyProtection="1">
      <alignment horizontal="center" vertical="center"/>
    </xf>
    <xf numFmtId="9" fontId="0" fillId="2" borderId="57" xfId="0" applyNumberFormat="1" applyFill="1" applyBorder="1" applyAlignment="1">
      <alignment horizontal="center" vertical="center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wrapText="1"/>
      <protection locked="0"/>
    </xf>
    <xf numFmtId="0" fontId="1" fillId="2" borderId="65" xfId="0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right"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164" fontId="3" fillId="0" borderId="64" xfId="3" applyNumberFormat="1" applyFont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right" vertical="center"/>
      <protection locked="0"/>
    </xf>
    <xf numFmtId="0" fontId="0" fillId="0" borderId="68" xfId="0" applyBorder="1" applyAlignment="1" applyProtection="1">
      <alignment horizontal="right" vertical="center"/>
      <protection locked="0"/>
    </xf>
    <xf numFmtId="9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7" borderId="72" xfId="0" applyFont="1" applyFill="1" applyBorder="1" applyAlignment="1" applyProtection="1">
      <alignment horizontal="left" vertical="center" wrapText="1"/>
      <protection locked="0"/>
    </xf>
    <xf numFmtId="0" fontId="3" fillId="7" borderId="64" xfId="0" applyFont="1" applyFill="1" applyBorder="1" applyAlignment="1" applyProtection="1">
      <alignment horizontal="left" vertical="center" wrapText="1"/>
      <protection locked="0"/>
    </xf>
    <xf numFmtId="0" fontId="3" fillId="7" borderId="57" xfId="0" applyFont="1" applyFill="1" applyBorder="1" applyAlignment="1" applyProtection="1">
      <alignment horizontal="left" vertical="center" wrapText="1"/>
      <protection locked="0"/>
    </xf>
    <xf numFmtId="9" fontId="3" fillId="7" borderId="57" xfId="2" applyFont="1" applyFill="1" applyBorder="1" applyAlignment="1" applyProtection="1">
      <alignment horizontal="center" vertical="center" wrapText="1"/>
      <protection locked="0"/>
    </xf>
    <xf numFmtId="164" fontId="3" fillId="7" borderId="57" xfId="3" applyNumberFormat="1" applyFont="1" applyFill="1" applyBorder="1" applyAlignment="1" applyProtection="1">
      <alignment horizontal="center" vertical="center" wrapText="1"/>
      <protection locked="0"/>
    </xf>
    <xf numFmtId="42" fontId="0" fillId="7" borderId="57" xfId="1" applyFont="1" applyFill="1" applyBorder="1" applyAlignment="1" applyProtection="1">
      <alignment horizontal="right" vertical="center"/>
      <protection locked="0"/>
    </xf>
    <xf numFmtId="164" fontId="3" fillId="7" borderId="72" xfId="3" applyNumberFormat="1" applyFont="1" applyFill="1" applyBorder="1" applyAlignment="1" applyProtection="1">
      <alignment horizontal="center" vertical="center" wrapText="1"/>
      <protection locked="0"/>
    </xf>
    <xf numFmtId="164" fontId="3" fillId="7" borderId="64" xfId="3" applyNumberFormat="1" applyFont="1" applyFill="1" applyBorder="1" applyAlignment="1" applyProtection="1">
      <alignment horizontal="center" vertical="center" wrapText="1"/>
      <protection locked="0"/>
    </xf>
    <xf numFmtId="9" fontId="0" fillId="7" borderId="57" xfId="2" applyFont="1" applyFill="1" applyBorder="1" applyAlignment="1" applyProtection="1">
      <alignment horizontal="center" vertical="center"/>
    </xf>
    <xf numFmtId="9" fontId="0" fillId="7" borderId="57" xfId="0" applyNumberFormat="1" applyFill="1" applyBorder="1" applyAlignment="1">
      <alignment horizontal="center" vertical="center"/>
    </xf>
    <xf numFmtId="0" fontId="0" fillId="7" borderId="65" xfId="0" applyFill="1" applyBorder="1" applyAlignment="1" applyProtection="1">
      <alignment horizontal="right" vertical="center"/>
      <protection locked="0"/>
    </xf>
    <xf numFmtId="164" fontId="0" fillId="7" borderId="56" xfId="3" applyNumberFormat="1" applyFont="1" applyFill="1" applyBorder="1" applyAlignment="1" applyProtection="1">
      <alignment horizontal="right" vertical="center"/>
      <protection locked="0"/>
    </xf>
    <xf numFmtId="42" fontId="0" fillId="7" borderId="5" xfId="1" applyFont="1" applyFill="1" applyBorder="1" applyAlignment="1" applyProtection="1">
      <alignment horizontal="right" vertical="center"/>
      <protection locked="0"/>
    </xf>
    <xf numFmtId="9" fontId="0" fillId="7" borderId="14" xfId="2" applyFont="1" applyFill="1" applyBorder="1" applyAlignment="1" applyProtection="1">
      <alignment horizontal="center" vertical="center"/>
      <protection locked="0"/>
    </xf>
    <xf numFmtId="9" fontId="0" fillId="7" borderId="13" xfId="0" applyNumberFormat="1" applyFill="1" applyBorder="1" applyAlignment="1" applyProtection="1">
      <alignment horizontal="center" vertical="center"/>
      <protection locked="0"/>
    </xf>
    <xf numFmtId="9" fontId="0" fillId="7" borderId="5" xfId="2" applyFont="1" applyFill="1" applyBorder="1" applyAlignment="1" applyProtection="1">
      <alignment horizontal="center" vertical="center"/>
      <protection locked="0"/>
    </xf>
    <xf numFmtId="165" fontId="3" fillId="7" borderId="72" xfId="0" applyNumberFormat="1" applyFont="1" applyFill="1" applyBorder="1" applyAlignment="1" applyProtection="1">
      <alignment horizontal="left" vertical="center" wrapText="1"/>
      <protection locked="0"/>
    </xf>
    <xf numFmtId="165" fontId="3" fillId="7" borderId="64" xfId="0" applyNumberFormat="1" applyFont="1" applyFill="1" applyBorder="1" applyAlignment="1" applyProtection="1">
      <alignment horizontal="left" vertical="center" wrapText="1"/>
      <protection locked="0"/>
    </xf>
    <xf numFmtId="165" fontId="3" fillId="7" borderId="57" xfId="0" applyNumberFormat="1" applyFont="1" applyFill="1" applyBorder="1" applyAlignment="1" applyProtection="1">
      <alignment horizontal="left" vertical="center" wrapText="1"/>
      <protection locked="0"/>
    </xf>
    <xf numFmtId="165" fontId="3" fillId="7" borderId="57" xfId="2" applyNumberFormat="1" applyFont="1" applyFill="1" applyBorder="1" applyAlignment="1" applyProtection="1">
      <alignment horizontal="center" vertical="center" wrapText="1"/>
      <protection locked="0"/>
    </xf>
    <xf numFmtId="165" fontId="0" fillId="7" borderId="57" xfId="2" applyNumberFormat="1" applyFont="1" applyFill="1" applyBorder="1" applyAlignment="1" applyProtection="1">
      <alignment horizontal="center" vertical="center"/>
    </xf>
    <xf numFmtId="165" fontId="0" fillId="7" borderId="57" xfId="0" applyNumberFormat="1" applyFill="1" applyBorder="1" applyAlignment="1">
      <alignment horizontal="center" vertical="center"/>
    </xf>
    <xf numFmtId="165" fontId="0" fillId="7" borderId="65" xfId="0" applyNumberFormat="1" applyFill="1" applyBorder="1" applyAlignment="1" applyProtection="1">
      <alignment horizontal="right" vertical="center"/>
      <protection locked="0"/>
    </xf>
    <xf numFmtId="165" fontId="0" fillId="7" borderId="14" xfId="2" applyNumberFormat="1" applyFont="1" applyFill="1" applyBorder="1" applyAlignment="1" applyProtection="1">
      <alignment horizontal="center" vertical="center"/>
      <protection locked="0"/>
    </xf>
    <xf numFmtId="165" fontId="0" fillId="7" borderId="13" xfId="0" applyNumberFormat="1" applyFill="1" applyBorder="1" applyAlignment="1" applyProtection="1">
      <alignment horizontal="center" vertical="center"/>
      <protection locked="0"/>
    </xf>
    <xf numFmtId="165" fontId="0" fillId="7" borderId="5" xfId="2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165" fontId="11" fillId="7" borderId="57" xfId="2" applyNumberFormat="1" applyFont="1" applyFill="1" applyBorder="1" applyAlignment="1" applyProtection="1">
      <alignment horizontal="center" vertical="center" wrapText="1"/>
      <protection locked="0"/>
    </xf>
    <xf numFmtId="165" fontId="9" fillId="7" borderId="14" xfId="2" applyNumberFormat="1" applyFont="1" applyFill="1" applyBorder="1" applyAlignment="1" applyProtection="1">
      <alignment horizontal="center" vertical="center"/>
      <protection locked="0"/>
    </xf>
    <xf numFmtId="165" fontId="9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/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50" xfId="0" applyFont="1" applyFill="1" applyBorder="1" applyAlignment="1" applyProtection="1">
      <alignment horizontal="center"/>
      <protection locked="0"/>
    </xf>
    <xf numFmtId="0" fontId="3" fillId="7" borderId="5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0" fontId="1" fillId="4" borderId="50" xfId="0" applyFont="1" applyFill="1" applyBorder="1" applyAlignment="1" applyProtection="1">
      <alignment horizontal="right" vertical="center" wrapText="1"/>
      <protection locked="0"/>
    </xf>
    <xf numFmtId="0" fontId="7" fillId="6" borderId="19" xfId="0" applyFont="1" applyFill="1" applyBorder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9" fillId="2" borderId="52" xfId="0" applyFont="1" applyFill="1" applyBorder="1" applyAlignment="1" applyProtection="1">
      <alignment horizontal="left" wrapText="1"/>
      <protection locked="0"/>
    </xf>
    <xf numFmtId="0" fontId="1" fillId="2" borderId="64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0" fontId="1" fillId="2" borderId="6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 applyProtection="1">
      <alignment horizontal="left" vertical="center" wrapText="1"/>
      <protection locked="0"/>
    </xf>
    <xf numFmtId="164" fontId="1" fillId="3" borderId="57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6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7" fillId="3" borderId="62" xfId="2" applyFont="1" applyFill="1" applyBorder="1" applyAlignment="1" applyProtection="1">
      <alignment horizontal="center" vertical="center" wrapText="1"/>
      <protection locked="0"/>
    </xf>
    <xf numFmtId="9" fontId="7" fillId="3" borderId="57" xfId="2" applyFont="1" applyFill="1" applyBorder="1" applyAlignment="1" applyProtection="1">
      <alignment horizontal="center" vertical="center" wrapText="1"/>
      <protection locked="0"/>
    </xf>
    <xf numFmtId="9" fontId="7" fillId="3" borderId="67" xfId="2" applyFont="1" applyFill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wrapText="1"/>
      <protection locked="0"/>
    </xf>
    <xf numFmtId="0" fontId="1" fillId="3" borderId="62" xfId="0" applyFont="1" applyFill="1" applyBorder="1" applyAlignment="1" applyProtection="1">
      <alignment horizontal="center" vertical="center" wrapText="1"/>
      <protection locked="0"/>
    </xf>
    <xf numFmtId="0" fontId="1" fillId="3" borderId="64" xfId="0" applyFont="1" applyFill="1" applyBorder="1" applyAlignment="1" applyProtection="1">
      <alignment horizontal="center" vertical="center" wrapText="1"/>
      <protection locked="0"/>
    </xf>
    <xf numFmtId="0" fontId="1" fillId="3" borderId="57" xfId="0" applyFont="1" applyFill="1" applyBorder="1" applyAlignment="1" applyProtection="1">
      <alignment horizontal="center" vertical="center" wrapText="1"/>
      <protection locked="0"/>
    </xf>
    <xf numFmtId="0" fontId="1" fillId="3" borderId="66" xfId="0" applyFont="1" applyFill="1" applyBorder="1" applyAlignment="1" applyProtection="1">
      <alignment horizontal="center" vertical="center" wrapText="1"/>
      <protection locked="0"/>
    </xf>
    <xf numFmtId="0" fontId="1" fillId="3" borderId="67" xfId="0" applyFont="1" applyFill="1" applyBorder="1" applyAlignment="1" applyProtection="1">
      <alignment horizontal="center" vertical="center" wrapText="1"/>
      <protection locked="0"/>
    </xf>
    <xf numFmtId="0" fontId="1" fillId="3" borderId="71" xfId="0" applyFont="1" applyFill="1" applyBorder="1" applyAlignment="1" applyProtection="1">
      <alignment horizontal="center" vertical="center" wrapText="1"/>
      <protection locked="0"/>
    </xf>
    <xf numFmtId="0" fontId="1" fillId="3" borderId="72" xfId="0" applyFont="1" applyFill="1" applyBorder="1" applyAlignment="1" applyProtection="1">
      <alignment horizontal="center" vertical="center" wrapText="1"/>
      <protection locked="0"/>
    </xf>
    <xf numFmtId="0" fontId="1" fillId="3" borderId="73" xfId="0" applyFont="1" applyFill="1" applyBorder="1" applyAlignment="1" applyProtection="1">
      <alignment horizontal="center" vertical="center" wrapText="1"/>
      <protection locked="0"/>
    </xf>
    <xf numFmtId="0" fontId="1" fillId="5" borderId="60" xfId="0" applyFont="1" applyFill="1" applyBorder="1" applyAlignment="1" applyProtection="1">
      <alignment horizontal="center" wrapText="1"/>
      <protection locked="0"/>
    </xf>
    <xf numFmtId="0" fontId="1" fillId="5" borderId="58" xfId="0" applyFont="1" applyFill="1" applyBorder="1" applyAlignment="1" applyProtection="1">
      <alignment horizontal="center" wrapText="1"/>
      <protection locked="0"/>
    </xf>
    <xf numFmtId="0" fontId="1" fillId="5" borderId="59" xfId="0" applyFont="1" applyFill="1" applyBorder="1" applyAlignment="1" applyProtection="1">
      <alignment horizont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 applyProtection="1">
      <alignment horizontal="center" vertical="center" wrapText="1"/>
      <protection locked="0"/>
    </xf>
    <xf numFmtId="0" fontId="1" fillId="2" borderId="61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9" fontId="1" fillId="3" borderId="62" xfId="2" applyFont="1" applyFill="1" applyBorder="1" applyAlignment="1" applyProtection="1">
      <alignment horizontal="center" vertical="center" wrapText="1"/>
      <protection locked="0"/>
    </xf>
    <xf numFmtId="9" fontId="1" fillId="3" borderId="71" xfId="2" applyFont="1" applyFill="1" applyBorder="1" applyAlignment="1" applyProtection="1">
      <alignment horizontal="center" vertical="center" wrapText="1"/>
      <protection locked="0"/>
    </xf>
    <xf numFmtId="9" fontId="1" fillId="3" borderId="57" xfId="2" applyFont="1" applyFill="1" applyBorder="1" applyAlignment="1" applyProtection="1">
      <alignment horizontal="center" vertical="center" wrapText="1"/>
      <protection locked="0"/>
    </xf>
    <xf numFmtId="9" fontId="1" fillId="3" borderId="72" xfId="2" applyFont="1" applyFill="1" applyBorder="1" applyAlignment="1" applyProtection="1">
      <alignment horizontal="center" vertical="center" wrapText="1"/>
      <protection locked="0"/>
    </xf>
    <xf numFmtId="164" fontId="1" fillId="3" borderId="72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73" xfId="3" applyNumberFormat="1" applyFont="1" applyFill="1" applyBorder="1" applyAlignment="1" applyProtection="1">
      <alignment horizontal="center" vertical="center" wrapText="1"/>
      <protection locked="0"/>
    </xf>
    <xf numFmtId="0" fontId="1" fillId="4" borderId="64" xfId="0" applyFont="1" applyFill="1" applyBorder="1" applyAlignment="1" applyProtection="1">
      <alignment horizontal="center" vertical="center" wrapText="1"/>
      <protection locked="0"/>
    </xf>
    <xf numFmtId="0" fontId="1" fillId="4" borderId="57" xfId="0" applyFont="1" applyFill="1" applyBorder="1" applyAlignment="1" applyProtection="1">
      <alignment horizontal="center" vertical="center" wrapText="1"/>
      <protection locked="0"/>
    </xf>
    <xf numFmtId="0" fontId="1" fillId="4" borderId="6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9" fontId="7" fillId="3" borderId="18" xfId="2" applyFont="1" applyFill="1" applyBorder="1" applyAlignment="1" applyProtection="1">
      <alignment horizontal="center" vertical="center" wrapText="1"/>
      <protection locked="0"/>
    </xf>
    <xf numFmtId="9" fontId="7" fillId="3" borderId="5" xfId="2" applyFont="1" applyFill="1" applyBorder="1" applyAlignment="1" applyProtection="1">
      <alignment horizontal="center" vertical="center" wrapText="1"/>
      <protection locked="0"/>
    </xf>
    <xf numFmtId="9" fontId="7" fillId="3" borderId="1" xfId="2" applyFont="1" applyFill="1" applyBorder="1" applyAlignment="1" applyProtection="1">
      <alignment horizontal="center" vertical="center" wrapText="1"/>
      <protection locked="0"/>
    </xf>
    <xf numFmtId="9" fontId="7" fillId="3" borderId="16" xfId="2" applyFont="1" applyFill="1" applyBorder="1" applyAlignment="1" applyProtection="1">
      <alignment horizontal="center" vertical="center" wrapText="1"/>
      <protection locked="0"/>
    </xf>
    <xf numFmtId="9" fontId="1" fillId="3" borderId="41" xfId="2" applyFont="1" applyFill="1" applyBorder="1" applyAlignment="1" applyProtection="1">
      <alignment horizontal="center" vertical="center" wrapText="1"/>
      <protection locked="0"/>
    </xf>
    <xf numFmtId="9" fontId="1" fillId="3" borderId="42" xfId="2" applyFont="1" applyFill="1" applyBorder="1" applyAlignment="1" applyProtection="1">
      <alignment horizontal="center" vertical="center" wrapText="1"/>
      <protection locked="0"/>
    </xf>
    <xf numFmtId="9" fontId="1" fillId="3" borderId="43" xfId="2" applyFont="1" applyFill="1" applyBorder="1" applyAlignment="1" applyProtection="1">
      <alignment horizontal="center" vertical="center" wrapText="1"/>
      <protection locked="0"/>
    </xf>
    <xf numFmtId="9" fontId="1" fillId="3" borderId="44" xfId="2" applyFont="1" applyFill="1" applyBorder="1" applyAlignment="1" applyProtection="1">
      <alignment horizontal="center" vertical="center" wrapText="1"/>
      <protection locked="0"/>
    </xf>
    <xf numFmtId="9" fontId="1" fillId="3" borderId="29" xfId="2" applyFont="1" applyFill="1" applyBorder="1" applyAlignment="1" applyProtection="1">
      <alignment horizontal="center" vertical="center" wrapText="1"/>
      <protection locked="0"/>
    </xf>
    <xf numFmtId="9" fontId="1" fillId="3" borderId="30" xfId="2" applyFont="1" applyFill="1" applyBorder="1" applyAlignment="1" applyProtection="1">
      <alignment horizontal="center" vertical="center" wrapText="1"/>
      <protection locked="0"/>
    </xf>
    <xf numFmtId="9" fontId="1" fillId="3" borderId="31" xfId="2" applyFont="1" applyFill="1" applyBorder="1" applyAlignment="1" applyProtection="1">
      <alignment horizontal="center" vertical="center" wrapText="1"/>
      <protection locked="0"/>
    </xf>
    <xf numFmtId="9" fontId="1" fillId="3" borderId="32" xfId="2" applyFont="1" applyFill="1" applyBorder="1" applyAlignment="1" applyProtection="1">
      <alignment horizontal="center" vertical="center" wrapText="1"/>
      <protection locked="0"/>
    </xf>
    <xf numFmtId="0" fontId="7" fillId="7" borderId="37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8" borderId="3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7" borderId="4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64" fontId="1" fillId="3" borderId="35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33" xfId="3" applyNumberFormat="1" applyFont="1" applyFill="1" applyBorder="1" applyAlignment="1" applyProtection="1">
      <alignment horizontal="center" vertical="center" wrapText="1"/>
      <protection locked="0"/>
    </xf>
    <xf numFmtId="164" fontId="1" fillId="3" borderId="3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49" xfId="0" applyFont="1" applyFill="1" applyBorder="1" applyAlignment="1" applyProtection="1">
      <alignment horizontal="center"/>
      <protection locked="0"/>
    </xf>
    <xf numFmtId="0" fontId="13" fillId="2" borderId="51" xfId="0" applyFont="1" applyFill="1" applyBorder="1" applyAlignment="1" applyProtection="1">
      <alignment horizontal="center"/>
      <protection locked="0"/>
    </xf>
    <xf numFmtId="0" fontId="13" fillId="2" borderId="50" xfId="0" applyFont="1" applyFill="1" applyBorder="1" applyAlignment="1" applyProtection="1">
      <alignment horizontal="center"/>
      <protection locked="0"/>
    </xf>
    <xf numFmtId="0" fontId="3" fillId="2" borderId="49" xfId="0" applyFont="1" applyFill="1" applyBorder="1" applyAlignment="1" applyProtection="1">
      <alignment horizontal="center"/>
      <protection locked="0"/>
    </xf>
    <xf numFmtId="0" fontId="3" fillId="2" borderId="51" xfId="0" applyFont="1" applyFill="1" applyBorder="1" applyAlignment="1" applyProtection="1">
      <alignment horizontal="center"/>
      <protection locked="0"/>
    </xf>
    <xf numFmtId="0" fontId="3" fillId="2" borderId="50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11" borderId="1" xfId="0" applyFont="1" applyFill="1" applyBorder="1" applyAlignment="1" applyProtection="1">
      <alignment horizontal="left" vertical="center" wrapText="1"/>
      <protection locked="0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42" fontId="0" fillId="0" borderId="45" xfId="1" applyFont="1" applyBorder="1" applyAlignment="1" applyProtection="1">
      <alignment horizontal="right" vertical="center" wrapText="1"/>
      <protection locked="0"/>
    </xf>
    <xf numFmtId="9" fontId="0" fillId="0" borderId="5" xfId="2" applyFont="1" applyBorder="1" applyAlignment="1" applyProtection="1">
      <alignment horizontal="center" vertical="center" wrapText="1"/>
      <protection locked="0"/>
    </xf>
    <xf numFmtId="9" fontId="3" fillId="0" borderId="3" xfId="2" applyFont="1" applyBorder="1" applyAlignment="1" applyProtection="1">
      <alignment horizontal="left" vertical="center" wrapText="1"/>
      <protection locked="0"/>
    </xf>
    <xf numFmtId="9" fontId="3" fillId="0" borderId="7" xfId="2" applyFont="1" applyBorder="1" applyAlignment="1" applyProtection="1">
      <alignment horizontal="left" vertical="center" wrapText="1"/>
      <protection locked="0"/>
    </xf>
    <xf numFmtId="164" fontId="0" fillId="0" borderId="54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0" xfId="0" applyFill="1" applyProtection="1">
      <protection locked="0"/>
    </xf>
    <xf numFmtId="10" fontId="0" fillId="7" borderId="0" xfId="2" applyNumberFormat="1" applyFont="1" applyFill="1" applyAlignment="1" applyProtection="1">
      <alignment vertical="center"/>
      <protection locked="0"/>
    </xf>
    <xf numFmtId="164" fontId="0" fillId="7" borderId="0" xfId="3" applyNumberFormat="1" applyFont="1" applyFill="1" applyAlignment="1" applyProtection="1">
      <alignment horizontal="center"/>
      <protection locked="0"/>
    </xf>
    <xf numFmtId="164" fontId="0" fillId="7" borderId="0" xfId="3" applyNumberFormat="1" applyFont="1" applyFill="1" applyProtection="1">
      <protection locked="0"/>
    </xf>
    <xf numFmtId="0" fontId="14" fillId="9" borderId="3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23" xfId="3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2" applyFont="1" applyFill="1" applyBorder="1" applyAlignment="1" applyProtection="1">
      <alignment horizontal="center" vertical="center" wrapText="1"/>
      <protection locked="0"/>
    </xf>
    <xf numFmtId="164" fontId="3" fillId="0" borderId="23" xfId="3" applyNumberFormat="1" applyFont="1" applyFill="1" applyBorder="1" applyAlignment="1" applyProtection="1">
      <alignment horizontal="center" vertical="center" wrapText="1"/>
      <protection locked="0"/>
    </xf>
    <xf numFmtId="42" fontId="0" fillId="0" borderId="5" xfId="1" applyFont="1" applyFill="1" applyBorder="1" applyAlignment="1" applyProtection="1">
      <alignment horizontal="right" vertical="center"/>
      <protection locked="0"/>
    </xf>
    <xf numFmtId="164" fontId="3" fillId="0" borderId="26" xfId="3" applyNumberFormat="1" applyFont="1" applyFill="1" applyBorder="1" applyAlignment="1" applyProtection="1">
      <alignment horizontal="center" vertical="center" wrapText="1"/>
      <protection locked="0"/>
    </xf>
    <xf numFmtId="42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164" fontId="0" fillId="0" borderId="13" xfId="3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5" xfId="2" applyFont="1" applyFill="1" applyBorder="1" applyAlignment="1" applyProtection="1">
      <alignment horizontal="center" vertical="center"/>
      <protection locked="0"/>
    </xf>
    <xf numFmtId="9" fontId="3" fillId="0" borderId="14" xfId="2" applyFont="1" applyFill="1" applyBorder="1" applyAlignment="1" applyProtection="1">
      <alignment horizontal="center" vertical="center" wrapText="1"/>
      <protection locked="0"/>
    </xf>
    <xf numFmtId="166" fontId="15" fillId="0" borderId="75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vertical="center" wrapText="1"/>
      <protection locked="0"/>
    </xf>
    <xf numFmtId="166" fontId="15" fillId="0" borderId="76" xfId="0" applyNumberFormat="1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6" fontId="15" fillId="0" borderId="77" xfId="0" applyNumberFormat="1" applyFont="1" applyBorder="1" applyAlignment="1">
      <alignment horizontal="right" vertical="center"/>
    </xf>
    <xf numFmtId="0" fontId="16" fillId="11" borderId="53" xfId="0" applyFont="1" applyFill="1" applyBorder="1" applyAlignment="1" applyProtection="1">
      <alignment horizontal="center" vertical="center" wrapText="1"/>
      <protection locked="0"/>
    </xf>
    <xf numFmtId="9" fontId="17" fillId="0" borderId="5" xfId="2" applyFont="1" applyBorder="1" applyAlignment="1" applyProtection="1">
      <alignment horizontal="left" vertical="center" wrapText="1"/>
      <protection locked="0"/>
    </xf>
    <xf numFmtId="0" fontId="17" fillId="11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3" applyNumberFormat="1" applyFont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wrapText="1"/>
      <protection locked="0"/>
    </xf>
    <xf numFmtId="0" fontId="9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center"/>
      <protection locked="0"/>
    </xf>
    <xf numFmtId="165" fontId="9" fillId="7" borderId="0" xfId="2" applyNumberFormat="1" applyFont="1" applyFill="1" applyProtection="1">
      <protection locked="0"/>
    </xf>
    <xf numFmtId="9" fontId="9" fillId="7" borderId="0" xfId="2" applyFont="1" applyFill="1" applyProtection="1">
      <protection locked="0"/>
    </xf>
    <xf numFmtId="164" fontId="9" fillId="7" borderId="0" xfId="3" applyNumberFormat="1" applyFont="1" applyFill="1" applyAlignment="1" applyProtection="1">
      <alignment horizontal="center"/>
      <protection locked="0"/>
    </xf>
    <xf numFmtId="164" fontId="9" fillId="7" borderId="0" xfId="3" applyNumberFormat="1" applyFont="1" applyFill="1" applyProtection="1">
      <protection locked="0"/>
    </xf>
    <xf numFmtId="165" fontId="9" fillId="12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9" fontId="3" fillId="0" borderId="1" xfId="2" applyFont="1" applyFill="1" applyBorder="1" applyAlignment="1" applyProtection="1">
      <alignment horizontal="left" vertical="center" wrapText="1"/>
      <protection locked="0"/>
    </xf>
    <xf numFmtId="0" fontId="19" fillId="11" borderId="53" xfId="0" applyFont="1" applyFill="1" applyBorder="1" applyAlignment="1" applyProtection="1">
      <alignment horizontal="center" vertical="center" wrapText="1"/>
      <protection locked="0"/>
    </xf>
    <xf numFmtId="0" fontId="20" fillId="11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horizontal="center"/>
      <protection locked="0"/>
    </xf>
    <xf numFmtId="165" fontId="0" fillId="7" borderId="0" xfId="2" applyNumberFormat="1" applyFont="1" applyFill="1" applyProtection="1">
      <protection locked="0"/>
    </xf>
    <xf numFmtId="0" fontId="3" fillId="7" borderId="5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9" fontId="3" fillId="7" borderId="14" xfId="2" applyFont="1" applyFill="1" applyBorder="1" applyAlignment="1" applyProtection="1">
      <alignment horizontal="center" vertical="center" wrapText="1"/>
      <protection locked="0"/>
    </xf>
    <xf numFmtId="43" fontId="3" fillId="7" borderId="14" xfId="3" applyFont="1" applyFill="1" applyBorder="1" applyAlignment="1" applyProtection="1">
      <alignment horizontal="center" vertical="center" wrapText="1"/>
      <protection locked="0"/>
    </xf>
    <xf numFmtId="44" fontId="3" fillId="7" borderId="14" xfId="4" applyFont="1" applyFill="1" applyBorder="1" applyAlignment="1" applyProtection="1">
      <alignment horizontal="center" vertical="center" wrapText="1"/>
      <protection locked="0"/>
    </xf>
    <xf numFmtId="164" fontId="3" fillId="7" borderId="14" xfId="3" applyNumberFormat="1" applyFont="1" applyFill="1" applyBorder="1" applyAlignment="1" applyProtection="1">
      <alignment horizontal="center" vertical="center" wrapText="1"/>
      <protection locked="0"/>
    </xf>
    <xf numFmtId="172" fontId="0" fillId="7" borderId="57" xfId="4" applyNumberFormat="1" applyFont="1" applyFill="1" applyBorder="1" applyAlignment="1" applyProtection="1">
      <alignment horizontal="right" vertical="center"/>
      <protection locked="0"/>
    </xf>
    <xf numFmtId="172" fontId="0" fillId="7" borderId="72" xfId="4" applyNumberFormat="1" applyFont="1" applyFill="1" applyBorder="1" applyAlignment="1" applyProtection="1">
      <alignment horizontal="right" vertical="center"/>
      <protection locked="0"/>
    </xf>
    <xf numFmtId="1" fontId="3" fillId="7" borderId="57" xfId="4" applyNumberFormat="1" applyFont="1" applyFill="1" applyBorder="1" applyAlignment="1" applyProtection="1">
      <alignment horizontal="center" vertical="center" wrapText="1"/>
      <protection locked="0"/>
    </xf>
    <xf numFmtId="1" fontId="3" fillId="7" borderId="64" xfId="4" applyNumberFormat="1" applyFont="1" applyFill="1" applyBorder="1" applyAlignment="1" applyProtection="1">
      <alignment horizontal="center" vertical="center" wrapText="1"/>
      <protection locked="0"/>
    </xf>
    <xf numFmtId="172" fontId="0" fillId="7" borderId="5" xfId="4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3" builtinId="3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2</xdr:row>
      <xdr:rowOff>142875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58785BEE-F1A3-4ED2-A447-B34024A84B7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2</xdr:row>
      <xdr:rowOff>142875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A9B61EDA-44FC-4031-A824-E5795E4A35D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300719</xdr:colOff>
      <xdr:row>0</xdr:row>
      <xdr:rowOff>1360</xdr:rowOff>
    </xdr:from>
    <xdr:to>
      <xdr:col>1</xdr:col>
      <xdr:colOff>1129393</xdr:colOff>
      <xdr:row>0</xdr:row>
      <xdr:rowOff>612321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07B3E486-EA43-4B6A-99E4-5E0897EF94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300719" y="1360"/>
          <a:ext cx="2760888" cy="610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16</xdr:row>
      <xdr:rowOff>273504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F9E24793-E905-4D75-B89E-EA82DEC0B73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16</xdr:row>
      <xdr:rowOff>273504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5D1216C2-C7ED-421C-BED4-BA4B0891E3A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368755</xdr:colOff>
      <xdr:row>0</xdr:row>
      <xdr:rowOff>0</xdr:rowOff>
    </xdr:from>
    <xdr:to>
      <xdr:col>1</xdr:col>
      <xdr:colOff>1047750</xdr:colOff>
      <xdr:row>0</xdr:row>
      <xdr:rowOff>461282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E4A4988C-71E3-4C37-B556-A6E6AE879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368755" y="0"/>
          <a:ext cx="2611209" cy="461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948C6A9C-8719-4A76-B880-7479E6CD931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91130377-54D8-443B-8345-C45A376AC7D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409575</xdr:colOff>
      <xdr:row>0</xdr:row>
      <xdr:rowOff>123825</xdr:rowOff>
    </xdr:from>
    <xdr:to>
      <xdr:col>1</xdr:col>
      <xdr:colOff>1700893</xdr:colOff>
      <xdr:row>0</xdr:row>
      <xdr:rowOff>870857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E08A92C6-66DA-4FB4-B75B-A53EA1DF6C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409575" y="123825"/>
          <a:ext cx="3332389" cy="74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50</xdr:row>
      <xdr:rowOff>84364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28DBB36-D81A-4CC7-B915-F814D6C38AA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50</xdr:row>
      <xdr:rowOff>84364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982209D4-65EB-43BC-AED4-D9613D9CBAB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259898</xdr:colOff>
      <xdr:row>0</xdr:row>
      <xdr:rowOff>0</xdr:rowOff>
    </xdr:from>
    <xdr:to>
      <xdr:col>1</xdr:col>
      <xdr:colOff>1537608</xdr:colOff>
      <xdr:row>0</xdr:row>
      <xdr:rowOff>638174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96BA12FA-1749-4B60-BB91-A1F521FDB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259898" y="0"/>
          <a:ext cx="3209924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409575</xdr:colOff>
      <xdr:row>0</xdr:row>
      <xdr:rowOff>123825</xdr:rowOff>
    </xdr:from>
    <xdr:to>
      <xdr:col>1</xdr:col>
      <xdr:colOff>1809750</xdr:colOff>
      <xdr:row>0</xdr:row>
      <xdr:rowOff>838200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409575" y="123825"/>
          <a:ext cx="33337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36</xdr:row>
      <xdr:rowOff>161925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F88E4A9-69F4-4E9A-8A02-ED4BEC3FC3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36</xdr:row>
      <xdr:rowOff>161925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32B80B14-A058-4711-A9BA-3736C04E0FC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300719</xdr:colOff>
      <xdr:row>0</xdr:row>
      <xdr:rowOff>110219</xdr:rowOff>
    </xdr:from>
    <xdr:to>
      <xdr:col>1</xdr:col>
      <xdr:colOff>1578429</xdr:colOff>
      <xdr:row>0</xdr:row>
      <xdr:rowOff>838200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07A6532B-62A4-4757-932D-1F4E02FC8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300719" y="110219"/>
          <a:ext cx="3211285" cy="727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crocha_educacionbogota_gov_co/Documents/SED%20Carlos%20Rocha/2022/Plan%20de%20Austeridad/Segundo%20Seguimiento/Respuestas/Anexo%202%20ATENEA.xlsx" TargetMode="External"/><Relationship Id="rId1" Type="http://schemas.openxmlformats.org/officeDocument/2006/relationships/externalLinkPath" Target="Anexo%202%20ATEN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ATENEA 2022"/>
      <sheetName val="ATENEA 2023"/>
    </sheetNames>
    <sheetDataSet>
      <sheetData sheetId="0" refreshError="1"/>
      <sheetData sheetId="1">
        <row r="18">
          <cell r="L18">
            <v>1</v>
          </cell>
          <cell r="S18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0C86-627C-49DD-A08A-3B9EB341B3D4}">
  <dimension ref="A1:Y34"/>
  <sheetViews>
    <sheetView zoomScale="70" zoomScaleNormal="70" workbookViewId="0">
      <selection activeCell="C1" sqref="C1:Y1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11" width="16.8554687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54" customHeight="1" x14ac:dyDescent="0.25">
      <c r="A1" s="5"/>
      <c r="B1" s="5"/>
      <c r="C1" s="126" t="s">
        <v>18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ht="18.75" x14ac:dyDescent="0.3">
      <c r="A2" s="29" t="s">
        <v>20</v>
      </c>
      <c r="B2" s="222" t="s">
        <v>88</v>
      </c>
      <c r="C2" s="223"/>
      <c r="D2" s="223"/>
      <c r="E2" s="223"/>
      <c r="F2" s="223"/>
      <c r="G2" s="224"/>
      <c r="H2" s="127" t="s">
        <v>19</v>
      </c>
      <c r="I2" s="128"/>
      <c r="J2" s="122" t="s">
        <v>84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30" x14ac:dyDescent="0.25">
      <c r="A3" s="29" t="s">
        <v>87</v>
      </c>
      <c r="B3" s="122"/>
      <c r="C3" s="123"/>
      <c r="D3" s="123"/>
      <c r="E3" s="123"/>
      <c r="F3" s="123"/>
      <c r="G3" s="124"/>
      <c r="H3" s="38"/>
      <c r="I3" s="42" t="s">
        <v>85</v>
      </c>
      <c r="J3" s="122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x14ac:dyDescent="0.25">
      <c r="A4" s="7" t="s">
        <v>21</v>
      </c>
      <c r="B4" s="225">
        <v>2022</v>
      </c>
      <c r="C4" s="226"/>
      <c r="D4" s="226"/>
      <c r="E4" s="226"/>
      <c r="F4" s="226"/>
      <c r="G4" s="227"/>
      <c r="H4" s="127" t="s">
        <v>22</v>
      </c>
      <c r="I4" s="128"/>
      <c r="J4" s="122" t="s">
        <v>89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x14ac:dyDescent="0.25">
      <c r="A5" s="7" t="s">
        <v>23</v>
      </c>
      <c r="B5" s="122" t="s">
        <v>34</v>
      </c>
      <c r="C5" s="123"/>
      <c r="D5" s="123"/>
      <c r="E5" s="123"/>
      <c r="F5" s="123"/>
      <c r="G5" s="124"/>
      <c r="H5" s="127" t="s">
        <v>24</v>
      </c>
      <c r="I5" s="128"/>
      <c r="J5" s="122" t="s">
        <v>35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ht="15.75" thickBot="1" x14ac:dyDescent="0.3">
      <c r="A6" s="131" t="s">
        <v>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15.75" thickBot="1" x14ac:dyDescent="0.3">
      <c r="A7" s="174" t="s">
        <v>33</v>
      </c>
      <c r="B7" s="175"/>
      <c r="C7" s="175"/>
      <c r="D7" s="175"/>
      <c r="E7" s="175"/>
      <c r="F7" s="175"/>
      <c r="G7" s="175"/>
      <c r="H7" s="30"/>
      <c r="I7" s="30"/>
      <c r="J7" s="30"/>
      <c r="K7" s="30"/>
      <c r="L7" s="129" t="s">
        <v>49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 ht="18" customHeight="1" x14ac:dyDescent="0.25">
      <c r="A8" s="176" t="s">
        <v>83</v>
      </c>
      <c r="B8" s="177"/>
      <c r="C8" s="177" t="s">
        <v>9</v>
      </c>
      <c r="D8" s="184" t="s">
        <v>44</v>
      </c>
      <c r="E8" s="177" t="s">
        <v>82</v>
      </c>
      <c r="F8" s="187" t="s">
        <v>47</v>
      </c>
      <c r="G8" s="187" t="s">
        <v>48</v>
      </c>
      <c r="H8" s="191" t="s">
        <v>52</v>
      </c>
      <c r="I8" s="192"/>
      <c r="J8" s="195" t="s">
        <v>53</v>
      </c>
      <c r="K8" s="196"/>
      <c r="L8" s="171"/>
      <c r="M8" s="172"/>
      <c r="N8" s="172"/>
      <c r="O8" s="172"/>
      <c r="P8" s="8"/>
      <c r="Q8" s="8"/>
      <c r="R8" s="8"/>
      <c r="S8" s="199"/>
      <c r="T8" s="170"/>
      <c r="U8" s="170"/>
      <c r="V8" s="170"/>
      <c r="W8" s="170"/>
      <c r="X8" s="170"/>
      <c r="Y8" s="170"/>
    </row>
    <row r="9" spans="1:25" ht="18" customHeight="1" x14ac:dyDescent="0.25">
      <c r="A9" s="178"/>
      <c r="B9" s="179"/>
      <c r="C9" s="179"/>
      <c r="D9" s="185"/>
      <c r="E9" s="179"/>
      <c r="F9" s="188"/>
      <c r="G9" s="188"/>
      <c r="H9" s="193"/>
      <c r="I9" s="194"/>
      <c r="J9" s="197"/>
      <c r="K9" s="198"/>
      <c r="L9" s="200" t="s">
        <v>50</v>
      </c>
      <c r="M9" s="201"/>
      <c r="N9" s="201"/>
      <c r="O9" s="201"/>
      <c r="P9" s="201"/>
      <c r="Q9" s="201"/>
      <c r="R9" s="202"/>
      <c r="S9" s="203" t="s">
        <v>51</v>
      </c>
      <c r="T9" s="157"/>
      <c r="U9" s="157"/>
      <c r="V9" s="157"/>
      <c r="W9" s="157"/>
      <c r="X9" s="157"/>
      <c r="Y9" s="157"/>
    </row>
    <row r="10" spans="1:25" ht="15.75" thickBot="1" x14ac:dyDescent="0.3">
      <c r="A10" s="180"/>
      <c r="B10" s="181"/>
      <c r="C10" s="181"/>
      <c r="D10" s="185"/>
      <c r="E10" s="181"/>
      <c r="F10" s="189"/>
      <c r="G10" s="189"/>
      <c r="H10" s="218" t="s">
        <v>45</v>
      </c>
      <c r="I10" s="220" t="s">
        <v>42</v>
      </c>
      <c r="J10" s="218" t="s">
        <v>45</v>
      </c>
      <c r="K10" s="220" t="s">
        <v>42</v>
      </c>
      <c r="L10" s="171" t="s">
        <v>13</v>
      </c>
      <c r="M10" s="172"/>
      <c r="N10" s="172"/>
      <c r="O10" s="172"/>
      <c r="P10" s="172"/>
      <c r="Q10" s="172"/>
      <c r="R10" s="173"/>
      <c r="S10" s="210" t="s">
        <v>13</v>
      </c>
      <c r="T10" s="158"/>
      <c r="U10" s="158"/>
      <c r="V10" s="158"/>
      <c r="W10" s="158"/>
      <c r="X10" s="158"/>
      <c r="Y10" s="158"/>
    </row>
    <row r="11" spans="1:25" ht="135.75" thickBot="1" x14ac:dyDescent="0.3">
      <c r="A11" s="182"/>
      <c r="B11" s="183"/>
      <c r="C11" s="183"/>
      <c r="D11" s="186"/>
      <c r="E11" s="183"/>
      <c r="F11" s="190"/>
      <c r="G11" s="190"/>
      <c r="H11" s="219"/>
      <c r="I11" s="221"/>
      <c r="J11" s="219"/>
      <c r="K11" s="221"/>
      <c r="L11" s="9" t="s">
        <v>46</v>
      </c>
      <c r="M11" s="9" t="s">
        <v>43</v>
      </c>
      <c r="N11" s="10" t="s">
        <v>55</v>
      </c>
      <c r="O11" s="10" t="s">
        <v>54</v>
      </c>
      <c r="P11" s="11" t="s">
        <v>56</v>
      </c>
      <c r="Q11" s="11" t="s">
        <v>57</v>
      </c>
      <c r="R11" s="28" t="s">
        <v>41</v>
      </c>
      <c r="S11" s="39" t="s">
        <v>46</v>
      </c>
      <c r="T11" s="12" t="s">
        <v>43</v>
      </c>
      <c r="U11" s="26" t="s">
        <v>55</v>
      </c>
      <c r="V11" s="26" t="s">
        <v>54</v>
      </c>
      <c r="W11" s="27" t="s">
        <v>56</v>
      </c>
      <c r="X11" s="27" t="s">
        <v>57</v>
      </c>
      <c r="Y11" s="12" t="s">
        <v>41</v>
      </c>
    </row>
    <row r="12" spans="1:25" ht="60" x14ac:dyDescent="0.25">
      <c r="A12" s="211" t="s">
        <v>91</v>
      </c>
      <c r="B12" s="13" t="s">
        <v>0</v>
      </c>
      <c r="C12" s="13" t="s">
        <v>0</v>
      </c>
      <c r="D12" s="13" t="s">
        <v>59</v>
      </c>
      <c r="E12" s="13" t="s">
        <v>26</v>
      </c>
      <c r="F12" s="14"/>
      <c r="G12" s="14"/>
      <c r="H12" s="31" t="s">
        <v>95</v>
      </c>
      <c r="I12" s="16" t="s">
        <v>95</v>
      </c>
      <c r="J12" s="31"/>
      <c r="K12" s="31"/>
      <c r="L12" s="15" t="s">
        <v>95</v>
      </c>
      <c r="M12" s="16" t="s">
        <v>95</v>
      </c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12"/>
      <c r="B13" s="18" t="s">
        <v>1</v>
      </c>
      <c r="C13" s="18" t="s">
        <v>61</v>
      </c>
      <c r="D13" s="18" t="s">
        <v>58</v>
      </c>
      <c r="E13" s="13" t="s">
        <v>26</v>
      </c>
      <c r="F13" s="19"/>
      <c r="G13" s="19"/>
      <c r="H13" s="32"/>
      <c r="I13" s="16"/>
      <c r="J13" s="32"/>
      <c r="K13" s="32"/>
      <c r="L13" s="20"/>
      <c r="M13" s="21"/>
      <c r="N13" s="3">
        <f t="shared" ref="N13:O32" si="0">IFERROR((1-(L13/H13)),0)</f>
        <v>0</v>
      </c>
      <c r="O13" s="3">
        <f t="shared" si="0"/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45" x14ac:dyDescent="0.25">
      <c r="A14" s="213" t="s">
        <v>10</v>
      </c>
      <c r="B14" s="214" t="s">
        <v>2</v>
      </c>
      <c r="C14" s="18" t="s">
        <v>30</v>
      </c>
      <c r="D14" s="18" t="s">
        <v>71</v>
      </c>
      <c r="E14" s="13" t="s">
        <v>26</v>
      </c>
      <c r="F14" s="36"/>
      <c r="G14" s="36"/>
      <c r="H14" s="32"/>
      <c r="I14" s="16"/>
      <c r="J14" s="32"/>
      <c r="K14" s="32"/>
      <c r="L14" s="20"/>
      <c r="M14" s="21"/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40"/>
      <c r="T14" s="16"/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17"/>
    </row>
    <row r="15" spans="1:25" x14ac:dyDescent="0.25">
      <c r="A15" s="213"/>
      <c r="B15" s="214"/>
      <c r="C15" s="18" t="s">
        <v>64</v>
      </c>
      <c r="D15" s="18" t="s">
        <v>62</v>
      </c>
      <c r="E15" s="13" t="s">
        <v>26</v>
      </c>
      <c r="F15" s="36"/>
      <c r="G15" s="36"/>
      <c r="H15" s="32"/>
      <c r="I15" s="16"/>
      <c r="J15" s="32"/>
      <c r="K15" s="32"/>
      <c r="L15" s="20"/>
      <c r="M15" s="21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28" t="s">
        <v>11</v>
      </c>
      <c r="B16" s="214" t="s">
        <v>3</v>
      </c>
      <c r="C16" s="18" t="s">
        <v>65</v>
      </c>
      <c r="D16" s="18" t="s">
        <v>66</v>
      </c>
      <c r="E16" s="13" t="s">
        <v>26</v>
      </c>
      <c r="F16" s="36"/>
      <c r="G16" s="36"/>
      <c r="H16" s="32"/>
      <c r="I16" s="16"/>
      <c r="J16" s="32"/>
      <c r="K16" s="32"/>
      <c r="L16" s="20"/>
      <c r="M16" s="21"/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0</v>
      </c>
      <c r="V16" s="1">
        <f t="shared" si="3"/>
        <v>0</v>
      </c>
      <c r="W16" s="2">
        <f t="shared" si="4"/>
        <v>0</v>
      </c>
      <c r="X16" s="2">
        <f t="shared" si="5"/>
        <v>0</v>
      </c>
      <c r="Y16" s="17"/>
    </row>
    <row r="17" spans="1:25" ht="30" x14ac:dyDescent="0.25">
      <c r="A17" s="229"/>
      <c r="B17" s="214"/>
      <c r="C17" s="18" t="s">
        <v>63</v>
      </c>
      <c r="D17" s="18" t="s">
        <v>60</v>
      </c>
      <c r="E17" s="13" t="s">
        <v>26</v>
      </c>
      <c r="F17" s="36"/>
      <c r="G17" s="36"/>
      <c r="H17" s="32"/>
      <c r="I17" s="16"/>
      <c r="J17" s="32"/>
      <c r="K17" s="32"/>
      <c r="L17" s="20"/>
      <c r="M17" s="21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29"/>
      <c r="B18" s="18" t="s">
        <v>4</v>
      </c>
      <c r="C18" s="18" t="s">
        <v>67</v>
      </c>
      <c r="D18" s="230" t="s">
        <v>66</v>
      </c>
      <c r="E18" s="13" t="s">
        <v>26</v>
      </c>
      <c r="F18" s="36"/>
      <c r="G18" s="36"/>
      <c r="H18" s="32">
        <v>1</v>
      </c>
      <c r="I18" s="16">
        <v>699934</v>
      </c>
      <c r="J18" s="40">
        <v>1</v>
      </c>
      <c r="K18" s="16">
        <v>3059110</v>
      </c>
      <c r="L18" s="231">
        <v>1</v>
      </c>
      <c r="M18" s="21">
        <v>1697000</v>
      </c>
      <c r="N18" s="3">
        <f>IFERROR((1-(L18/#REF!)),0)</f>
        <v>0</v>
      </c>
      <c r="O18" s="3">
        <f>IFERROR((1-(M18/#REF!)),0)</f>
        <v>0</v>
      </c>
      <c r="P18" s="4">
        <f t="shared" si="1"/>
        <v>0</v>
      </c>
      <c r="Q18" s="4">
        <f t="shared" si="2"/>
        <v>0</v>
      </c>
      <c r="R18" s="15"/>
      <c r="S18" s="40">
        <v>1</v>
      </c>
      <c r="T18" s="32">
        <v>5367820</v>
      </c>
      <c r="U18" s="1">
        <f>IFERROR((1-(S18/H18)),0)</f>
        <v>0</v>
      </c>
      <c r="V18" s="1">
        <f>IFERROR((1-(T18/I18)),0)</f>
        <v>-6.6690373663802589</v>
      </c>
      <c r="W18" s="2">
        <f t="shared" si="4"/>
        <v>0</v>
      </c>
      <c r="X18" s="2">
        <f t="shared" si="5"/>
        <v>0</v>
      </c>
      <c r="Y18" s="17"/>
    </row>
    <row r="19" spans="1:25" ht="30" x14ac:dyDescent="0.25">
      <c r="A19" s="229"/>
      <c r="B19" s="214" t="s">
        <v>5</v>
      </c>
      <c r="C19" s="18" t="s">
        <v>68</v>
      </c>
      <c r="D19" s="18" t="s">
        <v>62</v>
      </c>
      <c r="E19" s="13" t="s">
        <v>26</v>
      </c>
      <c r="F19" s="36"/>
      <c r="G19" s="36"/>
      <c r="H19" s="32"/>
      <c r="I19" s="16"/>
      <c r="J19" s="32"/>
      <c r="K19" s="32"/>
      <c r="L19" s="20"/>
      <c r="M19" s="21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40"/>
      <c r="T19" s="16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29"/>
      <c r="B20" s="214"/>
      <c r="C20" s="18" t="s">
        <v>69</v>
      </c>
      <c r="D20" s="18" t="s">
        <v>70</v>
      </c>
      <c r="E20" s="13" t="s">
        <v>26</v>
      </c>
      <c r="F20" s="36"/>
      <c r="G20" s="36"/>
      <c r="H20" s="32"/>
      <c r="I20" s="16"/>
      <c r="J20" s="32"/>
      <c r="K20" s="32"/>
      <c r="L20" s="20"/>
      <c r="M20" s="21"/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30" x14ac:dyDescent="0.25">
      <c r="A21" s="229"/>
      <c r="B21" s="214"/>
      <c r="C21" s="18" t="s">
        <v>31</v>
      </c>
      <c r="D21" s="18" t="s">
        <v>62</v>
      </c>
      <c r="E21" s="13" t="s">
        <v>26</v>
      </c>
      <c r="F21" s="36"/>
      <c r="G21" s="36"/>
      <c r="H21" s="32"/>
      <c r="I21" s="16"/>
      <c r="J21" s="32"/>
      <c r="K21" s="32"/>
      <c r="L21" s="20"/>
      <c r="M21" s="21"/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0</v>
      </c>
      <c r="W21" s="2">
        <f t="shared" si="4"/>
        <v>0</v>
      </c>
      <c r="X21" s="2">
        <f t="shared" si="5"/>
        <v>0</v>
      </c>
      <c r="Y21" s="17"/>
    </row>
    <row r="22" spans="1:25" ht="45" x14ac:dyDescent="0.25">
      <c r="A22" s="229"/>
      <c r="B22" s="214"/>
      <c r="C22" s="18" t="s">
        <v>32</v>
      </c>
      <c r="D22" s="18" t="s">
        <v>72</v>
      </c>
      <c r="E22" s="13" t="s">
        <v>26</v>
      </c>
      <c r="F22" s="36"/>
      <c r="G22" s="36"/>
      <c r="H22" s="32"/>
      <c r="I22" s="16"/>
      <c r="J22" s="32"/>
      <c r="K22" s="32"/>
      <c r="L22" s="20"/>
      <c r="M22" s="21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0</v>
      </c>
      <c r="V22" s="1">
        <f t="shared" si="3"/>
        <v>0</v>
      </c>
      <c r="W22" s="2">
        <f t="shared" si="4"/>
        <v>0</v>
      </c>
      <c r="X22" s="2">
        <f t="shared" si="5"/>
        <v>0</v>
      </c>
      <c r="Y22" s="17"/>
    </row>
    <row r="23" spans="1:25" ht="30" x14ac:dyDescent="0.25">
      <c r="A23" s="229"/>
      <c r="B23" s="215" t="s">
        <v>6</v>
      </c>
      <c r="C23" s="18" t="s">
        <v>73</v>
      </c>
      <c r="D23" s="18" t="s">
        <v>75</v>
      </c>
      <c r="E23" s="13" t="s">
        <v>26</v>
      </c>
      <c r="F23" s="36"/>
      <c r="G23" s="36"/>
      <c r="H23" s="32"/>
      <c r="I23" s="16"/>
      <c r="J23" s="32"/>
      <c r="K23" s="32"/>
      <c r="L23" s="20"/>
      <c r="M23" s="21"/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2"/>
        <v>0</v>
      </c>
      <c r="R23" s="15"/>
      <c r="S23" s="32">
        <v>10000</v>
      </c>
      <c r="T23" s="32">
        <v>1329000</v>
      </c>
      <c r="U23" s="1">
        <f t="shared" si="3"/>
        <v>0</v>
      </c>
      <c r="V23" s="1">
        <f t="shared" si="3"/>
        <v>0</v>
      </c>
      <c r="W23" s="2">
        <f t="shared" si="4"/>
        <v>0</v>
      </c>
      <c r="X23" s="2">
        <f t="shared" si="5"/>
        <v>0</v>
      </c>
      <c r="Y23" s="17"/>
    </row>
    <row r="24" spans="1:25" ht="30" x14ac:dyDescent="0.25">
      <c r="A24" s="229"/>
      <c r="B24" s="216"/>
      <c r="C24" s="18" t="s">
        <v>74</v>
      </c>
      <c r="D24" s="18" t="s">
        <v>76</v>
      </c>
      <c r="E24" s="13" t="s">
        <v>26</v>
      </c>
      <c r="F24" s="36"/>
      <c r="G24" s="36"/>
      <c r="H24" s="32"/>
      <c r="I24" s="16"/>
      <c r="J24" s="32"/>
      <c r="K24" s="32"/>
      <c r="L24" s="20"/>
      <c r="M24" s="21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40"/>
      <c r="T24" s="16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17"/>
    </row>
    <row r="25" spans="1:25" ht="90" x14ac:dyDescent="0.25">
      <c r="A25" s="229"/>
      <c r="B25" s="207" t="s">
        <v>37</v>
      </c>
      <c r="C25" s="18" t="s">
        <v>29</v>
      </c>
      <c r="D25" s="18" t="s">
        <v>62</v>
      </c>
      <c r="E25" s="13" t="s">
        <v>26</v>
      </c>
      <c r="F25" s="36"/>
      <c r="G25" s="36"/>
      <c r="H25" s="32"/>
      <c r="I25" s="16"/>
      <c r="J25" s="32"/>
      <c r="K25" s="32"/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75" x14ac:dyDescent="0.25">
      <c r="A26" s="229"/>
      <c r="B26" s="217"/>
      <c r="C26" s="18" t="s">
        <v>28</v>
      </c>
      <c r="D26" s="18" t="s">
        <v>62</v>
      </c>
      <c r="E26" s="13" t="s">
        <v>26</v>
      </c>
      <c r="F26" s="36"/>
      <c r="G26" s="36"/>
      <c r="H26" s="32"/>
      <c r="I26" s="16"/>
      <c r="J26" s="32"/>
      <c r="K26" s="32"/>
      <c r="L26" s="20"/>
      <c r="M26" s="21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29"/>
      <c r="B27" s="207" t="s">
        <v>38</v>
      </c>
      <c r="C27" s="18" t="s">
        <v>27</v>
      </c>
      <c r="D27" s="18" t="s">
        <v>77</v>
      </c>
      <c r="E27" s="13" t="s">
        <v>26</v>
      </c>
      <c r="F27" s="36"/>
      <c r="G27" s="36"/>
      <c r="H27" s="32"/>
      <c r="I27" s="16"/>
      <c r="J27" s="32"/>
      <c r="K27" s="32"/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29"/>
      <c r="B28" s="217"/>
      <c r="C28" s="18" t="s">
        <v>14</v>
      </c>
      <c r="D28" s="18" t="s">
        <v>77</v>
      </c>
      <c r="E28" s="13" t="s">
        <v>26</v>
      </c>
      <c r="F28" s="36"/>
      <c r="G28" s="36"/>
      <c r="H28" s="32"/>
      <c r="I28" s="16"/>
      <c r="J28" s="32"/>
      <c r="K28" s="32"/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75" x14ac:dyDescent="0.25">
      <c r="A29" s="229"/>
      <c r="B29" s="18" t="s">
        <v>7</v>
      </c>
      <c r="C29" s="18" t="s">
        <v>78</v>
      </c>
      <c r="D29" s="18" t="s">
        <v>79</v>
      </c>
      <c r="E29" s="13" t="s">
        <v>26</v>
      </c>
      <c r="F29" s="36"/>
      <c r="G29" s="36"/>
      <c r="H29" s="32"/>
      <c r="I29" s="16"/>
      <c r="J29" s="32"/>
      <c r="K29" s="32"/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04" t="s">
        <v>12</v>
      </c>
      <c r="B30" s="207" t="s">
        <v>8</v>
      </c>
      <c r="C30" s="22" t="s">
        <v>15</v>
      </c>
      <c r="D30" s="22" t="s">
        <v>80</v>
      </c>
      <c r="E30" s="13" t="s">
        <v>26</v>
      </c>
      <c r="F30" s="36"/>
      <c r="G30" s="36"/>
      <c r="H30" s="33"/>
      <c r="I30" s="16"/>
      <c r="J30" s="33"/>
      <c r="K30" s="33"/>
      <c r="L30" s="20"/>
      <c r="M30" s="21"/>
      <c r="N30" s="3">
        <f t="shared" si="0"/>
        <v>0</v>
      </c>
      <c r="O30" s="3">
        <f t="shared" si="0"/>
        <v>0</v>
      </c>
      <c r="P30" s="4">
        <f t="shared" si="1"/>
        <v>0</v>
      </c>
      <c r="Q30" s="4">
        <f t="shared" si="2"/>
        <v>0</v>
      </c>
      <c r="R30" s="15"/>
      <c r="S30" s="40"/>
      <c r="T30" s="16"/>
      <c r="U30" s="1">
        <f t="shared" si="3"/>
        <v>0</v>
      </c>
      <c r="V30" s="1">
        <f t="shared" si="3"/>
        <v>0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05"/>
      <c r="B31" s="208"/>
      <c r="C31" s="22" t="s">
        <v>16</v>
      </c>
      <c r="D31" s="22" t="s">
        <v>80</v>
      </c>
      <c r="E31" s="13" t="s">
        <v>26</v>
      </c>
      <c r="F31" s="36"/>
      <c r="G31" s="36"/>
      <c r="H31" s="33"/>
      <c r="I31" s="16"/>
      <c r="J31" s="33"/>
      <c r="K31" s="33"/>
      <c r="L31" s="20"/>
      <c r="M31" s="21"/>
      <c r="N31" s="3">
        <f t="shared" si="0"/>
        <v>0</v>
      </c>
      <c r="O31" s="3">
        <f t="shared" si="0"/>
        <v>0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3"/>
        <v>0</v>
      </c>
      <c r="V31" s="1">
        <f t="shared" si="3"/>
        <v>0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06"/>
      <c r="B32" s="209"/>
      <c r="C32" s="24" t="s">
        <v>17</v>
      </c>
      <c r="D32" s="232" t="s">
        <v>81</v>
      </c>
      <c r="E32" s="13" t="s">
        <v>26</v>
      </c>
      <c r="F32" s="36"/>
      <c r="G32" s="36"/>
      <c r="H32" s="34"/>
      <c r="I32" s="16">
        <v>1980470</v>
      </c>
      <c r="J32" s="40">
        <v>6800</v>
      </c>
      <c r="K32" s="16">
        <v>1052097</v>
      </c>
      <c r="L32" s="34">
        <v>2710</v>
      </c>
      <c r="M32" s="16">
        <v>1590150</v>
      </c>
      <c r="N32" s="3">
        <f t="shared" si="0"/>
        <v>0</v>
      </c>
      <c r="O32" s="3">
        <f>IFERROR((1-(M32/#REF!)),0)</f>
        <v>0</v>
      </c>
      <c r="P32" s="4">
        <f t="shared" si="1"/>
        <v>0</v>
      </c>
      <c r="Q32" s="4">
        <f t="shared" si="2"/>
        <v>0</v>
      </c>
      <c r="R32" s="233"/>
      <c r="S32" s="34">
        <v>11790</v>
      </c>
      <c r="T32" s="34">
        <v>8506730</v>
      </c>
      <c r="U32" s="1">
        <f t="shared" si="3"/>
        <v>-0.73382352941176476</v>
      </c>
      <c r="V32" s="1">
        <f>IFERROR((1-(T32/I32)),0)</f>
        <v>-3.2953086893515176</v>
      </c>
      <c r="W32" s="2">
        <f t="shared" si="4"/>
        <v>0</v>
      </c>
      <c r="X32" s="2">
        <f t="shared" si="5"/>
        <v>0</v>
      </c>
      <c r="Y32" s="234" t="s">
        <v>96</v>
      </c>
    </row>
    <row r="33" spans="1:25" ht="60" x14ac:dyDescent="0.25">
      <c r="A33" s="44" t="s">
        <v>92</v>
      </c>
      <c r="B33" s="13" t="s">
        <v>0</v>
      </c>
      <c r="C33" s="13" t="s">
        <v>0</v>
      </c>
      <c r="D33" s="13" t="s">
        <v>59</v>
      </c>
      <c r="E33" s="13" t="s">
        <v>26</v>
      </c>
      <c r="F33" s="14"/>
      <c r="G33" s="14"/>
      <c r="H33" s="31"/>
      <c r="I33" s="16"/>
      <c r="J33" s="31">
        <v>100</v>
      </c>
      <c r="K33" s="16">
        <v>200000000</v>
      </c>
      <c r="L33" s="15"/>
      <c r="M33" s="16"/>
      <c r="N33" s="14" t="s">
        <v>94</v>
      </c>
      <c r="O33" s="14" t="s">
        <v>94</v>
      </c>
      <c r="P33" s="14" t="s">
        <v>94</v>
      </c>
      <c r="Q33" s="14" t="s">
        <v>94</v>
      </c>
      <c r="R33" s="15"/>
      <c r="S33" s="40"/>
      <c r="T33" s="16"/>
      <c r="U33" s="14" t="s">
        <v>94</v>
      </c>
      <c r="V33" s="14" t="s">
        <v>94</v>
      </c>
      <c r="W33" s="14" t="s">
        <v>94</v>
      </c>
      <c r="X33" s="14" t="s">
        <v>94</v>
      </c>
      <c r="Y33" s="17"/>
    </row>
    <row r="34" spans="1:25" ht="75" x14ac:dyDescent="0.25">
      <c r="A34" s="43" t="s">
        <v>93</v>
      </c>
    </row>
  </sheetData>
  <mergeCells count="44"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J8:K9"/>
    <mergeCell ref="L8:O8"/>
    <mergeCell ref="S8:Y8"/>
    <mergeCell ref="L9:R9"/>
    <mergeCell ref="S9:Y9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4">
    <dataValidation allowBlank="1" showInputMessage="1" showErrorMessage="1" prompt="Solo aplica para gastos de funcionamiento." sqref="A8:B11" xr:uid="{13989781-E212-42C9-A932-A123AB936924}"/>
    <dataValidation allowBlank="1" showInputMessage="1" showErrorMessage="1" prompt="Relacione los giros realizados  en el  mismo periodo del año anterior, relacionados con el rubro y el componente. valores en pesos." sqref="I10:I11" xr:uid="{AD596199-53E3-4357-AD72-74473A0DB0C9}"/>
    <dataValidation type="list" allowBlank="1" showInputMessage="1" showErrorMessage="1" sqref="J2:Y2" xr:uid="{5E967CCE-6A92-4937-B4D0-C1D101E6287A}">
      <formula1>INDIRECT(B2)</formula1>
    </dataValidation>
    <dataValidation allowBlank="1" showInputMessage="1" showErrorMessage="1" prompt="Escribir la otra entidad que no se encuentra en la lista desplegable" sqref="J3:Y3" xr:uid="{C207E21A-BFC4-43C6-900E-1D13F6ADB388}"/>
    <dataValidation allowBlank="1" showInputMessage="1" showErrorMessage="1" prompt="Escribir el otro sector que no se encuentra en la lista desplegable" sqref="B3:G3" xr:uid="{DA31B8E2-B68D-4826-957A-F9043688C9A5}"/>
    <dataValidation allowBlank="1" showInputMessage="1" showErrorMessage="1" prompt="Relacione los giros realizados  en el  periodo de reporte para el rubro y el componente. Valores en pesos._x000a_" sqref="T11" xr:uid="{D245761C-5433-4B29-A7E7-DFCFF85815D5}"/>
    <dataValidation allowBlank="1" showInputMessage="1" showErrorMessage="1" prompt="Relacione los giros realizados  en el  periodo de reporte para el rubro y el componente. Valores en pesos." sqref="M11" xr:uid="{6C683EE6-E95D-4619-92FF-6A82D2621F78}"/>
    <dataValidation allowBlank="1" showInputMessage="1" showErrorMessage="1" prompt="Relacione el dato de consumo asociado al rubro, componente y unidad de medida en el periodo de reporte._x000a_" sqref="L11 S11" xr:uid="{43E994F3-AC2F-445D-A20B-F82601870D72}"/>
    <dataValidation allowBlank="1" showInputMessage="1" showErrorMessage="1" prompt="Relacione los giros realizados  en el  mismo periodo del año anterior, relacionados con el rubro y el componente. Valores en pesos." sqref="K10:K11" xr:uid="{1D62955D-F99E-4A99-9630-FB55E18DF447}"/>
    <dataValidation allowBlank="1" showInputMessage="1" showErrorMessage="1" prompt="Relacione el dato de consumo asociado al rubro, componente y unidad de medida reportado en el  mismo periodo del año anterior_x000a_" sqref="H10:H11 J10:J11" xr:uid="{97A4EEA5-6684-4AB7-92C2-CB973F31E538}"/>
    <dataValidation allowBlank="1" showInputMessage="1" showErrorMessage="1" prompt="Si en la celda &quot;E&quot;, selecionó SI, defina una meta en porcentaje para mantener o reducir el gasto en la vigencia. (En unidad de medida)" sqref="G8:G11" xr:uid="{1D863823-38DA-4AAA-BECC-587441FA6696}"/>
    <dataValidation allowBlank="1" showInputMessage="1" showErrorMessage="1" prompt="Si en la celda &quot;E&quot;, selecionó SI, defina una meta en porcentaje para mantener o reducir el gasto en la vigencia. (En giros presupuestales)" sqref="F8:F11" xr:uid="{38CB78E0-2ED2-45EF-96F9-7C9D8FFFC681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97051F3A-D648-40F1-B803-E7C3CDAC1A4D}"/>
    <dataValidation allowBlank="1" showInputMessage="1" showErrorMessage="1" prompt="Defina la referencia que se usará  para medir el rubro o componente. Ejem. Metro cúbico, personas, horas, entre otros." sqref="D8:D11" xr:uid="{0E286AEC-D458-46DE-AA3A-C6596E66E4E9}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6979-53C6-4AB6-A6E5-56098742D46E}">
  <dimension ref="A1:Y36"/>
  <sheetViews>
    <sheetView topLeftCell="A27" zoomScale="70" zoomScaleNormal="70" workbookViewId="0">
      <selection activeCell="B34" sqref="B34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11" width="16.8554687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42" customHeight="1" x14ac:dyDescent="0.25">
      <c r="A1" s="5"/>
      <c r="B1" s="5"/>
      <c r="C1" s="126" t="s">
        <v>18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x14ac:dyDescent="0.25">
      <c r="A2" s="29" t="s">
        <v>20</v>
      </c>
      <c r="B2" s="122" t="s">
        <v>88</v>
      </c>
      <c r="C2" s="123"/>
      <c r="D2" s="123"/>
      <c r="E2" s="123"/>
      <c r="F2" s="123"/>
      <c r="G2" s="124"/>
      <c r="H2" s="127" t="s">
        <v>19</v>
      </c>
      <c r="I2" s="128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30" x14ac:dyDescent="0.25">
      <c r="A3" s="29" t="s">
        <v>87</v>
      </c>
      <c r="B3" s="122"/>
      <c r="C3" s="123"/>
      <c r="D3" s="123"/>
      <c r="E3" s="123"/>
      <c r="F3" s="123"/>
      <c r="G3" s="124"/>
      <c r="H3" s="38"/>
      <c r="I3" s="42" t="s">
        <v>85</v>
      </c>
      <c r="J3" s="122" t="s">
        <v>97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x14ac:dyDescent="0.25">
      <c r="A4" s="7" t="s">
        <v>21</v>
      </c>
      <c r="B4" s="122">
        <v>2023</v>
      </c>
      <c r="C4" s="123"/>
      <c r="D4" s="123"/>
      <c r="E4" s="123"/>
      <c r="F4" s="123"/>
      <c r="G4" s="124"/>
      <c r="H4" s="127" t="s">
        <v>22</v>
      </c>
      <c r="I4" s="128"/>
      <c r="J4" s="122" t="s">
        <v>89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x14ac:dyDescent="0.25">
      <c r="A5" s="7" t="s">
        <v>23</v>
      </c>
      <c r="B5" s="122" t="s">
        <v>34</v>
      </c>
      <c r="C5" s="123"/>
      <c r="D5" s="123"/>
      <c r="E5" s="123"/>
      <c r="F5" s="123"/>
      <c r="G5" s="124"/>
      <c r="H5" s="127" t="s">
        <v>24</v>
      </c>
      <c r="I5" s="128"/>
      <c r="J5" s="122" t="s">
        <v>36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ht="15.75" thickBot="1" x14ac:dyDescent="0.3">
      <c r="A6" s="131" t="s">
        <v>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15.75" thickBot="1" x14ac:dyDescent="0.3">
      <c r="A7" s="174" t="s">
        <v>33</v>
      </c>
      <c r="B7" s="175"/>
      <c r="C7" s="175"/>
      <c r="D7" s="175"/>
      <c r="E7" s="175"/>
      <c r="F7" s="175"/>
      <c r="G7" s="175"/>
      <c r="H7" s="30"/>
      <c r="I7" s="30"/>
      <c r="J7" s="30"/>
      <c r="K7" s="30"/>
      <c r="L7" s="129" t="s">
        <v>49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 ht="18" customHeight="1" x14ac:dyDescent="0.25">
      <c r="A8" s="176" t="s">
        <v>83</v>
      </c>
      <c r="B8" s="177"/>
      <c r="C8" s="177" t="s">
        <v>9</v>
      </c>
      <c r="D8" s="184" t="s">
        <v>44</v>
      </c>
      <c r="E8" s="177" t="s">
        <v>82</v>
      </c>
      <c r="F8" s="187" t="s">
        <v>47</v>
      </c>
      <c r="G8" s="187" t="s">
        <v>48</v>
      </c>
      <c r="H8" s="191" t="s">
        <v>98</v>
      </c>
      <c r="I8" s="192"/>
      <c r="J8" s="195" t="s">
        <v>99</v>
      </c>
      <c r="K8" s="196"/>
      <c r="L8" s="171"/>
      <c r="M8" s="172"/>
      <c r="N8" s="172"/>
      <c r="O8" s="172"/>
      <c r="P8" s="8"/>
      <c r="Q8" s="8"/>
      <c r="R8" s="8"/>
      <c r="S8" s="199"/>
      <c r="T8" s="170"/>
      <c r="U8" s="170"/>
      <c r="V8" s="170"/>
      <c r="W8" s="170"/>
      <c r="X8" s="170"/>
      <c r="Y8" s="170"/>
    </row>
    <row r="9" spans="1:25" ht="18" customHeight="1" x14ac:dyDescent="0.25">
      <c r="A9" s="178"/>
      <c r="B9" s="179"/>
      <c r="C9" s="179"/>
      <c r="D9" s="185"/>
      <c r="E9" s="179"/>
      <c r="F9" s="188"/>
      <c r="G9" s="188"/>
      <c r="H9" s="193"/>
      <c r="I9" s="194"/>
      <c r="J9" s="197"/>
      <c r="K9" s="198"/>
      <c r="L9" s="200" t="s">
        <v>50</v>
      </c>
      <c r="M9" s="201"/>
      <c r="N9" s="201"/>
      <c r="O9" s="201"/>
      <c r="P9" s="201"/>
      <c r="Q9" s="201"/>
      <c r="R9" s="202"/>
      <c r="S9" s="203" t="s">
        <v>51</v>
      </c>
      <c r="T9" s="157"/>
      <c r="U9" s="157"/>
      <c r="V9" s="157"/>
      <c r="W9" s="157"/>
      <c r="X9" s="157"/>
      <c r="Y9" s="157"/>
    </row>
    <row r="10" spans="1:25" ht="15.75" thickBot="1" x14ac:dyDescent="0.3">
      <c r="A10" s="180"/>
      <c r="B10" s="181"/>
      <c r="C10" s="181"/>
      <c r="D10" s="185"/>
      <c r="E10" s="181"/>
      <c r="F10" s="189"/>
      <c r="G10" s="189"/>
      <c r="H10" s="218" t="s">
        <v>45</v>
      </c>
      <c r="I10" s="220" t="s">
        <v>42</v>
      </c>
      <c r="J10" s="218" t="s">
        <v>45</v>
      </c>
      <c r="K10" s="220" t="s">
        <v>42</v>
      </c>
      <c r="L10" s="171" t="s">
        <v>13</v>
      </c>
      <c r="M10" s="172"/>
      <c r="N10" s="172"/>
      <c r="O10" s="172"/>
      <c r="P10" s="172"/>
      <c r="Q10" s="172"/>
      <c r="R10" s="173"/>
      <c r="S10" s="210" t="s">
        <v>13</v>
      </c>
      <c r="T10" s="158"/>
      <c r="U10" s="158"/>
      <c r="V10" s="158"/>
      <c r="W10" s="158"/>
      <c r="X10" s="158"/>
      <c r="Y10" s="158"/>
    </row>
    <row r="11" spans="1:25" ht="135.75" thickBot="1" x14ac:dyDescent="0.3">
      <c r="A11" s="182"/>
      <c r="B11" s="183"/>
      <c r="C11" s="183"/>
      <c r="D11" s="186"/>
      <c r="E11" s="183"/>
      <c r="F11" s="190"/>
      <c r="G11" s="190"/>
      <c r="H11" s="219"/>
      <c r="I11" s="221"/>
      <c r="J11" s="219"/>
      <c r="K11" s="221"/>
      <c r="L11" s="9" t="s">
        <v>46</v>
      </c>
      <c r="M11" s="9" t="s">
        <v>43</v>
      </c>
      <c r="N11" s="10" t="s">
        <v>55</v>
      </c>
      <c r="O11" s="10" t="s">
        <v>54</v>
      </c>
      <c r="P11" s="11" t="s">
        <v>56</v>
      </c>
      <c r="Q11" s="11" t="s">
        <v>57</v>
      </c>
      <c r="R11" s="28" t="s">
        <v>41</v>
      </c>
      <c r="S11" s="39" t="s">
        <v>46</v>
      </c>
      <c r="T11" s="12" t="s">
        <v>43</v>
      </c>
      <c r="U11" s="26" t="s">
        <v>55</v>
      </c>
      <c r="V11" s="26" t="s">
        <v>54</v>
      </c>
      <c r="W11" s="27" t="s">
        <v>56</v>
      </c>
      <c r="X11" s="27" t="s">
        <v>57</v>
      </c>
      <c r="Y11" s="12" t="s">
        <v>41</v>
      </c>
    </row>
    <row r="12" spans="1:25" ht="60" x14ac:dyDescent="0.25">
      <c r="A12" s="211" t="s">
        <v>91</v>
      </c>
      <c r="B12" s="13" t="s">
        <v>0</v>
      </c>
      <c r="C12" s="13" t="s">
        <v>0</v>
      </c>
      <c r="D12" s="13" t="s">
        <v>59</v>
      </c>
      <c r="E12" s="13" t="s">
        <v>26</v>
      </c>
      <c r="F12" s="14"/>
      <c r="G12" s="14"/>
      <c r="H12" s="31"/>
      <c r="I12" s="16"/>
      <c r="J12" s="31"/>
      <c r="K12" s="31"/>
      <c r="L12" s="15"/>
      <c r="M12" s="16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12"/>
      <c r="B13" s="18" t="s">
        <v>1</v>
      </c>
      <c r="C13" s="18" t="s">
        <v>61</v>
      </c>
      <c r="D13" s="18" t="s">
        <v>58</v>
      </c>
      <c r="E13" s="13" t="s">
        <v>26</v>
      </c>
      <c r="F13" s="19"/>
      <c r="G13" s="19"/>
      <c r="H13" s="32"/>
      <c r="I13" s="16"/>
      <c r="J13" s="32"/>
      <c r="K13" s="32"/>
      <c r="L13" s="20"/>
      <c r="M13" s="21"/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45" x14ac:dyDescent="0.25">
      <c r="A14" s="213" t="s">
        <v>10</v>
      </c>
      <c r="B14" s="214" t="s">
        <v>2</v>
      </c>
      <c r="C14" s="18" t="s">
        <v>30</v>
      </c>
      <c r="D14" s="18" t="s">
        <v>71</v>
      </c>
      <c r="E14" s="13" t="s">
        <v>26</v>
      </c>
      <c r="F14" s="36"/>
      <c r="G14" s="36"/>
      <c r="H14" s="32"/>
      <c r="I14" s="16"/>
      <c r="J14" s="32"/>
      <c r="K14" s="32"/>
      <c r="L14" s="20"/>
      <c r="M14" s="21"/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40"/>
      <c r="T14" s="16"/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17"/>
    </row>
    <row r="15" spans="1:25" x14ac:dyDescent="0.25">
      <c r="A15" s="213"/>
      <c r="B15" s="214"/>
      <c r="C15" s="18" t="s">
        <v>64</v>
      </c>
      <c r="D15" s="18" t="s">
        <v>62</v>
      </c>
      <c r="E15" s="13" t="s">
        <v>26</v>
      </c>
      <c r="F15" s="36"/>
      <c r="G15" s="36"/>
      <c r="H15" s="32"/>
      <c r="I15" s="16"/>
      <c r="J15" s="32"/>
      <c r="K15" s="32"/>
      <c r="L15" s="20"/>
      <c r="M15" s="21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28" t="s">
        <v>11</v>
      </c>
      <c r="B16" s="214" t="s">
        <v>3</v>
      </c>
      <c r="C16" s="18" t="s">
        <v>65</v>
      </c>
      <c r="D16" s="18" t="s">
        <v>66</v>
      </c>
      <c r="E16" s="13" t="s">
        <v>26</v>
      </c>
      <c r="F16" s="36"/>
      <c r="G16" s="36"/>
      <c r="H16" s="32"/>
      <c r="I16" s="16"/>
      <c r="J16" s="32"/>
      <c r="K16" s="32"/>
      <c r="L16" s="20"/>
      <c r="M16" s="21"/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0</v>
      </c>
      <c r="V16" s="1">
        <f t="shared" si="3"/>
        <v>0</v>
      </c>
      <c r="W16" s="2">
        <f t="shared" si="4"/>
        <v>0</v>
      </c>
      <c r="X16" s="2">
        <f t="shared" si="5"/>
        <v>0</v>
      </c>
      <c r="Y16" s="17"/>
    </row>
    <row r="17" spans="1:25" ht="30" x14ac:dyDescent="0.25">
      <c r="A17" s="229"/>
      <c r="B17" s="214"/>
      <c r="C17" s="18" t="s">
        <v>63</v>
      </c>
      <c r="D17" s="18" t="s">
        <v>60</v>
      </c>
      <c r="E17" s="13" t="s">
        <v>26</v>
      </c>
      <c r="F17" s="36"/>
      <c r="G17" s="36"/>
      <c r="H17" s="32"/>
      <c r="I17" s="16"/>
      <c r="J17" s="32"/>
      <c r="K17" s="32"/>
      <c r="L17" s="20"/>
      <c r="M17" s="21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29"/>
      <c r="B18" s="18" t="s">
        <v>4</v>
      </c>
      <c r="C18" s="18" t="s">
        <v>67</v>
      </c>
      <c r="D18" s="18" t="s">
        <v>66</v>
      </c>
      <c r="E18" s="18" t="s">
        <v>25</v>
      </c>
      <c r="F18" s="36">
        <v>0.03</v>
      </c>
      <c r="G18" s="36">
        <v>0.03</v>
      </c>
      <c r="H18" s="32">
        <f>'[1]ATENEA 2022'!L18</f>
        <v>1</v>
      </c>
      <c r="I18" s="16">
        <v>1697000</v>
      </c>
      <c r="J18" s="32">
        <f>'[1]ATENEA 2022'!S18</f>
        <v>1</v>
      </c>
      <c r="K18" s="32">
        <v>5367820</v>
      </c>
      <c r="L18" s="20"/>
      <c r="M18" s="21"/>
      <c r="N18" s="3">
        <f t="shared" si="0"/>
        <v>1</v>
      </c>
      <c r="O18" s="3">
        <f t="shared" si="0"/>
        <v>1</v>
      </c>
      <c r="P18" s="4">
        <f t="shared" si="1"/>
        <v>33.333333333333336</v>
      </c>
      <c r="Q18" s="4">
        <f t="shared" si="2"/>
        <v>33.333333333333336</v>
      </c>
      <c r="R18" s="15"/>
      <c r="S18" s="40"/>
      <c r="T18" s="16"/>
      <c r="U18" s="1">
        <f t="shared" si="3"/>
        <v>1</v>
      </c>
      <c r="V18" s="1">
        <f t="shared" si="3"/>
        <v>1</v>
      </c>
      <c r="W18" s="2">
        <f t="shared" si="4"/>
        <v>33.333333333333336</v>
      </c>
      <c r="X18" s="2">
        <f t="shared" si="5"/>
        <v>33.333333333333336</v>
      </c>
      <c r="Y18" s="17"/>
    </row>
    <row r="19" spans="1:25" ht="30" x14ac:dyDescent="0.25">
      <c r="A19" s="229"/>
      <c r="B19" s="214" t="s">
        <v>5</v>
      </c>
      <c r="C19" s="18" t="s">
        <v>68</v>
      </c>
      <c r="D19" s="18" t="s">
        <v>62</v>
      </c>
      <c r="E19" s="18" t="s">
        <v>26</v>
      </c>
      <c r="F19" s="36"/>
      <c r="G19" s="36"/>
      <c r="H19" s="32"/>
      <c r="I19" s="16"/>
      <c r="J19" s="32"/>
      <c r="K19" s="32"/>
      <c r="L19" s="20"/>
      <c r="M19" s="21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40"/>
      <c r="T19" s="16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29"/>
      <c r="B20" s="214"/>
      <c r="C20" s="18" t="s">
        <v>69</v>
      </c>
      <c r="D20" s="18" t="s">
        <v>70</v>
      </c>
      <c r="E20" s="18" t="s">
        <v>26</v>
      </c>
      <c r="F20" s="36"/>
      <c r="G20" s="36"/>
      <c r="H20" s="32"/>
      <c r="I20" s="16"/>
      <c r="J20" s="32"/>
      <c r="K20" s="32"/>
      <c r="L20" s="20"/>
      <c r="M20" s="21"/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30" x14ac:dyDescent="0.25">
      <c r="A21" s="229"/>
      <c r="B21" s="214"/>
      <c r="C21" s="18" t="s">
        <v>31</v>
      </c>
      <c r="D21" s="18" t="s">
        <v>62</v>
      </c>
      <c r="E21" s="18" t="s">
        <v>26</v>
      </c>
      <c r="F21" s="36"/>
      <c r="G21" s="36"/>
      <c r="H21" s="32"/>
      <c r="I21" s="16"/>
      <c r="J21" s="32"/>
      <c r="K21" s="32"/>
      <c r="L21" s="20"/>
      <c r="M21" s="21"/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0</v>
      </c>
      <c r="W21" s="2">
        <f t="shared" si="4"/>
        <v>0</v>
      </c>
      <c r="X21" s="2">
        <f t="shared" si="5"/>
        <v>0</v>
      </c>
      <c r="Y21" s="17"/>
    </row>
    <row r="22" spans="1:25" ht="45" x14ac:dyDescent="0.25">
      <c r="A22" s="229"/>
      <c r="B22" s="214"/>
      <c r="C22" s="18" t="s">
        <v>32</v>
      </c>
      <c r="D22" s="18" t="s">
        <v>72</v>
      </c>
      <c r="E22" s="18" t="s">
        <v>26</v>
      </c>
      <c r="F22" s="36"/>
      <c r="G22" s="36"/>
      <c r="H22" s="32"/>
      <c r="I22" s="16"/>
      <c r="J22" s="32"/>
      <c r="K22" s="32"/>
      <c r="L22" s="20"/>
      <c r="M22" s="21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0</v>
      </c>
      <c r="V22" s="1">
        <f t="shared" si="3"/>
        <v>0</v>
      </c>
      <c r="W22" s="2">
        <f t="shared" si="4"/>
        <v>0</v>
      </c>
      <c r="X22" s="2">
        <f t="shared" si="5"/>
        <v>0</v>
      </c>
      <c r="Y22" s="17"/>
    </row>
    <row r="23" spans="1:25" ht="30" x14ac:dyDescent="0.25">
      <c r="A23" s="229"/>
      <c r="B23" s="215" t="s">
        <v>6</v>
      </c>
      <c r="C23" s="18" t="s">
        <v>100</v>
      </c>
      <c r="D23" s="18" t="s">
        <v>75</v>
      </c>
      <c r="E23" s="18" t="s">
        <v>25</v>
      </c>
      <c r="F23" s="36">
        <v>0.05</v>
      </c>
      <c r="G23" s="36">
        <v>0.05</v>
      </c>
      <c r="H23" s="32">
        <f>'[1]ATENEA 2022'!L23</f>
        <v>0</v>
      </c>
      <c r="I23" s="16">
        <v>0</v>
      </c>
      <c r="J23" s="32">
        <v>10000</v>
      </c>
      <c r="K23" s="32">
        <v>1329000</v>
      </c>
      <c r="L23" s="231"/>
      <c r="M23" s="21"/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2"/>
        <v>0</v>
      </c>
      <c r="R23" s="15"/>
      <c r="S23" s="40"/>
      <c r="T23" s="16"/>
      <c r="U23" s="1">
        <f t="shared" si="3"/>
        <v>1</v>
      </c>
      <c r="V23" s="1">
        <f t="shared" si="3"/>
        <v>1</v>
      </c>
      <c r="W23" s="2">
        <f t="shared" si="4"/>
        <v>20</v>
      </c>
      <c r="X23" s="2">
        <f t="shared" si="5"/>
        <v>20</v>
      </c>
      <c r="Y23" s="17"/>
    </row>
    <row r="24" spans="1:25" ht="30" x14ac:dyDescent="0.25">
      <c r="A24" s="229"/>
      <c r="B24" s="216"/>
      <c r="C24" s="18" t="s">
        <v>74</v>
      </c>
      <c r="D24" s="18" t="s">
        <v>76</v>
      </c>
      <c r="E24" s="18" t="s">
        <v>26</v>
      </c>
      <c r="F24" s="36"/>
      <c r="G24" s="36"/>
      <c r="H24" s="32"/>
      <c r="I24" s="16"/>
      <c r="J24" s="32"/>
      <c r="K24" s="32"/>
      <c r="L24" s="20"/>
      <c r="M24" s="21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40"/>
      <c r="T24" s="16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17"/>
    </row>
    <row r="25" spans="1:25" ht="90" x14ac:dyDescent="0.25">
      <c r="A25" s="229"/>
      <c r="B25" s="207" t="s">
        <v>37</v>
      </c>
      <c r="C25" s="18" t="s">
        <v>29</v>
      </c>
      <c r="D25" s="18" t="s">
        <v>62</v>
      </c>
      <c r="E25" s="18" t="s">
        <v>26</v>
      </c>
      <c r="F25" s="36"/>
      <c r="G25" s="36"/>
      <c r="H25" s="32"/>
      <c r="I25" s="16"/>
      <c r="J25" s="32"/>
      <c r="K25" s="32"/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75" x14ac:dyDescent="0.25">
      <c r="A26" s="229"/>
      <c r="B26" s="217"/>
      <c r="C26" s="18" t="s">
        <v>28</v>
      </c>
      <c r="D26" s="18" t="s">
        <v>62</v>
      </c>
      <c r="E26" s="18" t="s">
        <v>26</v>
      </c>
      <c r="F26" s="36"/>
      <c r="G26" s="36"/>
      <c r="H26" s="32"/>
      <c r="I26" s="16"/>
      <c r="J26" s="32"/>
      <c r="K26" s="32"/>
      <c r="L26" s="20"/>
      <c r="M26" s="21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29"/>
      <c r="B27" s="207" t="s">
        <v>38</v>
      </c>
      <c r="C27" s="18" t="s">
        <v>27</v>
      </c>
      <c r="D27" s="18" t="s">
        <v>77</v>
      </c>
      <c r="E27" s="18" t="s">
        <v>26</v>
      </c>
      <c r="F27" s="36"/>
      <c r="G27" s="36"/>
      <c r="H27" s="32"/>
      <c r="I27" s="16"/>
      <c r="J27" s="32"/>
      <c r="K27" s="32"/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29"/>
      <c r="B28" s="217"/>
      <c r="C28" s="18" t="s">
        <v>14</v>
      </c>
      <c r="D28" s="18" t="s">
        <v>77</v>
      </c>
      <c r="E28" s="18" t="s">
        <v>26</v>
      </c>
      <c r="F28" s="36"/>
      <c r="G28" s="36"/>
      <c r="H28" s="32"/>
      <c r="I28" s="16"/>
      <c r="J28" s="32"/>
      <c r="K28" s="32"/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75" x14ac:dyDescent="0.25">
      <c r="A29" s="229"/>
      <c r="B29" s="18" t="s">
        <v>7</v>
      </c>
      <c r="C29" s="18" t="s">
        <v>78</v>
      </c>
      <c r="D29" s="18" t="s">
        <v>79</v>
      </c>
      <c r="E29" s="18" t="s">
        <v>26</v>
      </c>
      <c r="F29" s="36"/>
      <c r="G29" s="36"/>
      <c r="H29" s="32"/>
      <c r="I29" s="16"/>
      <c r="J29" s="32"/>
      <c r="K29" s="32"/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04" t="s">
        <v>12</v>
      </c>
      <c r="B30" s="207" t="s">
        <v>8</v>
      </c>
      <c r="C30" s="22" t="s">
        <v>15</v>
      </c>
      <c r="D30" s="22" t="s">
        <v>80</v>
      </c>
      <c r="E30" s="18" t="s">
        <v>26</v>
      </c>
      <c r="F30" s="235"/>
      <c r="G30" s="235"/>
      <c r="H30" s="33"/>
      <c r="I30" s="16"/>
      <c r="J30" s="33"/>
      <c r="K30" s="33"/>
      <c r="L30" s="20"/>
      <c r="M30" s="21"/>
      <c r="N30" s="3">
        <f t="shared" si="0"/>
        <v>0</v>
      </c>
      <c r="O30" s="3">
        <f t="shared" si="0"/>
        <v>0</v>
      </c>
      <c r="P30" s="4">
        <f t="shared" si="1"/>
        <v>0</v>
      </c>
      <c r="Q30" s="4">
        <f t="shared" si="2"/>
        <v>0</v>
      </c>
      <c r="R30" s="15"/>
      <c r="S30" s="40"/>
      <c r="T30" s="16"/>
      <c r="U30" s="1">
        <f t="shared" si="3"/>
        <v>0</v>
      </c>
      <c r="V30" s="1">
        <f t="shared" si="3"/>
        <v>0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05"/>
      <c r="B31" s="208"/>
      <c r="C31" s="22" t="s">
        <v>16</v>
      </c>
      <c r="D31" s="22" t="s">
        <v>80</v>
      </c>
      <c r="E31" s="18" t="s">
        <v>26</v>
      </c>
      <c r="F31" s="235"/>
      <c r="G31" s="235"/>
      <c r="H31" s="33"/>
      <c r="I31" s="16"/>
      <c r="J31" s="33"/>
      <c r="K31" s="33"/>
      <c r="L31" s="20"/>
      <c r="M31" s="21"/>
      <c r="N31" s="3">
        <f t="shared" si="0"/>
        <v>0</v>
      </c>
      <c r="O31" s="3">
        <f t="shared" si="0"/>
        <v>0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3"/>
        <v>0</v>
      </c>
      <c r="V31" s="1">
        <f t="shared" si="3"/>
        <v>0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06"/>
      <c r="B32" s="209"/>
      <c r="C32" s="24" t="s">
        <v>17</v>
      </c>
      <c r="D32" s="24" t="s">
        <v>81</v>
      </c>
      <c r="E32" s="24" t="s">
        <v>25</v>
      </c>
      <c r="F32" s="236">
        <v>0.01</v>
      </c>
      <c r="G32" s="236">
        <v>0.01</v>
      </c>
      <c r="H32" s="34">
        <v>2710</v>
      </c>
      <c r="I32" s="16">
        <v>1590150</v>
      </c>
      <c r="J32" s="34">
        <v>11790</v>
      </c>
      <c r="K32" s="34">
        <v>8506730</v>
      </c>
      <c r="L32" s="237"/>
      <c r="M32" s="46"/>
      <c r="N32" s="3">
        <f t="shared" si="0"/>
        <v>1</v>
      </c>
      <c r="O32" s="3">
        <f t="shared" si="0"/>
        <v>1</v>
      </c>
      <c r="P32" s="4">
        <f t="shared" si="1"/>
        <v>100</v>
      </c>
      <c r="Q32" s="4">
        <f t="shared" si="2"/>
        <v>100</v>
      </c>
      <c r="R32" s="23"/>
      <c r="S32" s="40"/>
      <c r="T32" s="16"/>
      <c r="U32" s="1">
        <f t="shared" si="3"/>
        <v>1</v>
      </c>
      <c r="V32" s="1">
        <f t="shared" si="3"/>
        <v>1</v>
      </c>
      <c r="W32" s="2">
        <f t="shared" si="4"/>
        <v>100</v>
      </c>
      <c r="X32" s="2">
        <f t="shared" si="5"/>
        <v>100</v>
      </c>
      <c r="Y32" s="17"/>
    </row>
    <row r="33" spans="1:25" ht="60" x14ac:dyDescent="0.25">
      <c r="A33" s="44" t="s">
        <v>92</v>
      </c>
      <c r="B33" s="13" t="s">
        <v>0</v>
      </c>
      <c r="C33" s="13" t="s">
        <v>0</v>
      </c>
      <c r="D33" s="13" t="s">
        <v>59</v>
      </c>
      <c r="E33" s="13" t="s">
        <v>26</v>
      </c>
      <c r="F33" s="14"/>
      <c r="G33" s="14"/>
      <c r="H33" s="31"/>
      <c r="I33" s="16"/>
      <c r="J33" s="31"/>
      <c r="K33" s="31"/>
      <c r="L33" s="15"/>
      <c r="M33" s="16"/>
      <c r="N33" s="14" t="s">
        <v>94</v>
      </c>
      <c r="O33" s="14" t="s">
        <v>94</v>
      </c>
      <c r="P33" s="14" t="s">
        <v>94</v>
      </c>
      <c r="Q33" s="14" t="s">
        <v>94</v>
      </c>
      <c r="R33" s="15"/>
      <c r="S33" s="40"/>
      <c r="T33" s="16"/>
      <c r="U33" s="14" t="s">
        <v>94</v>
      </c>
      <c r="V33" s="14" t="s">
        <v>94</v>
      </c>
      <c r="W33" s="14" t="s">
        <v>94</v>
      </c>
      <c r="X33" s="14" t="s">
        <v>94</v>
      </c>
      <c r="Y33" s="17"/>
    </row>
    <row r="34" spans="1:25" ht="75" x14ac:dyDescent="0.25">
      <c r="A34" s="43" t="s">
        <v>93</v>
      </c>
      <c r="E34" s="238"/>
      <c r="F34" s="6"/>
      <c r="G34" s="6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</row>
    <row r="35" spans="1:25" s="241" customFormat="1" x14ac:dyDescent="0.25">
      <c r="A35" s="240" t="s">
        <v>101</v>
      </c>
      <c r="F35" s="242">
        <f>AVERAGE(F12:F33)</f>
        <v>0.03</v>
      </c>
      <c r="G35" s="242">
        <f>AVERAGE(G12:G33)</f>
        <v>0.03</v>
      </c>
      <c r="H35" s="243"/>
      <c r="I35" s="243"/>
      <c r="J35" s="243"/>
      <c r="K35" s="243"/>
      <c r="S35" s="244"/>
    </row>
    <row r="36" spans="1:25" x14ac:dyDescent="0.25">
      <c r="L36" s="239"/>
    </row>
  </sheetData>
  <mergeCells count="44"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J8:K9"/>
    <mergeCell ref="L8:O8"/>
    <mergeCell ref="S8:Y8"/>
    <mergeCell ref="L9:R9"/>
    <mergeCell ref="S9:Y9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4">
    <dataValidation allowBlank="1" showInputMessage="1" showErrorMessage="1" prompt="Solo aplica para gastos de funcionamiento." sqref="A8:B11" xr:uid="{BDAEBCB9-8B7B-45AB-8401-F5263E8851F2}"/>
    <dataValidation allowBlank="1" showInputMessage="1" showErrorMessage="1" prompt="Relacione los giros realizados  en el  mismo periodo del año anterior, relacionados con el rubro y el componente. valores en pesos." sqref="I10:I11" xr:uid="{251EA30F-150B-4078-9087-D91452198B0F}"/>
    <dataValidation type="list" allowBlank="1" showInputMessage="1" showErrorMessage="1" sqref="J2:Y2" xr:uid="{482706D0-003B-4664-AEC6-159961527FB8}">
      <formula1>INDIRECT(B2)</formula1>
    </dataValidation>
    <dataValidation allowBlank="1" showInputMessage="1" showErrorMessage="1" prompt="Escribir la otra entidad que no se encuentra en la lista desplegable" sqref="J3:Y3" xr:uid="{2A19F00D-48FA-4A09-A3A9-A943362BB122}"/>
    <dataValidation allowBlank="1" showInputMessage="1" showErrorMessage="1" prompt="Escribir el otro sector que no se encuentra en la lista desplegable" sqref="B3:G3" xr:uid="{A58B8F07-10C1-4DB2-856F-B79BAEFABA62}"/>
    <dataValidation allowBlank="1" showInputMessage="1" showErrorMessage="1" prompt="Relacione los giros realizados  en el  periodo de reporte para el rubro y el componente. Valores en pesos._x000a_" sqref="T11" xr:uid="{3BBE2F70-1782-4343-A0A4-907E7E5229D6}"/>
    <dataValidation allowBlank="1" showInputMessage="1" showErrorMessage="1" prompt="Relacione los giros realizados  en el  periodo de reporte para el rubro y el componente. Valores en pesos." sqref="M11" xr:uid="{5B95DC76-9FC6-4B6D-BD88-34D99C077E93}"/>
    <dataValidation allowBlank="1" showInputMessage="1" showErrorMessage="1" prompt="Relacione el dato de consumo asociado al rubro, componente y unidad de medida en el periodo de reporte._x000a_" sqref="L11 S11" xr:uid="{11B4885D-5E4E-4D53-97AE-D268C6FDABE3}"/>
    <dataValidation allowBlank="1" showInputMessage="1" showErrorMessage="1" prompt="Relacione los giros realizados  en el  mismo periodo del año anterior, relacionados con el rubro y el componente. Valores en pesos." sqref="K10:K11" xr:uid="{0B8F1337-D1C9-4C20-92E3-041642511FD3}"/>
    <dataValidation allowBlank="1" showInputMessage="1" showErrorMessage="1" prompt="Relacione el dato de consumo asociado al rubro, componente y unidad de medida reportado en el  mismo periodo del año anterior_x000a_" sqref="H10:H11 J10:J11" xr:uid="{11DA557D-437F-4246-91D2-91CC95692434}"/>
    <dataValidation allowBlank="1" showInputMessage="1" showErrorMessage="1" prompt="Si en la celda &quot;E&quot;, selecionó SI, defina una meta en porcentaje para mantener o reducir el gasto en la vigencia. (En unidad de medida)" sqref="G8:G11" xr:uid="{3D3F1C34-5CD7-4CAE-B573-53D99731D937}"/>
    <dataValidation allowBlank="1" showInputMessage="1" showErrorMessage="1" prompt="Si en la celda &quot;E&quot;, selecionó SI, defina una meta en porcentaje para mantener o reducir el gasto en la vigencia. (En giros presupuestales)" sqref="F8:F11" xr:uid="{9E7430AC-648D-4715-8F9E-619190D9200F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8588C40B-CE14-403C-9F10-A28E310C80A0}"/>
    <dataValidation allowBlank="1" showInputMessage="1" showErrorMessage="1" prompt="Defina la referencia que se usará  para medir el rubro o componente. Ejem. Metro cúbico, personas, horas, entre otros." sqref="D8:D11" xr:uid="{6EE6B277-2AAD-4B55-92D9-5CF115013DA7}"/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C594-2288-4391-90D0-F5D9233C3597}">
  <dimension ref="A1:Y37"/>
  <sheetViews>
    <sheetView topLeftCell="A26" zoomScale="70" zoomScaleNormal="70" workbookViewId="0">
      <selection activeCell="C1" sqref="C1:Y1"/>
    </sheetView>
  </sheetViews>
  <sheetFormatPr baseColWidth="10" defaultColWidth="11.42578125" defaultRowHeight="15" x14ac:dyDescent="0.25"/>
  <cols>
    <col min="1" max="1" width="30.5703125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266" customWidth="1"/>
    <col min="6" max="6" width="16.42578125" style="37" customWidth="1"/>
    <col min="7" max="7" width="25.28515625" style="37" customWidth="1"/>
    <col min="8" max="8" width="16.85546875" style="35" customWidth="1"/>
    <col min="9" max="9" width="18" style="35" customWidth="1"/>
    <col min="10" max="10" width="16.85546875" style="35" customWidth="1"/>
    <col min="11" max="11" width="19.2851562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75" customHeight="1" x14ac:dyDescent="0.25">
      <c r="A1" s="5"/>
      <c r="B1" s="5"/>
      <c r="C1" s="126" t="s">
        <v>18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ht="26.25" customHeight="1" x14ac:dyDescent="0.25">
      <c r="A2" s="29" t="s">
        <v>20</v>
      </c>
      <c r="B2" s="122" t="s">
        <v>88</v>
      </c>
      <c r="C2" s="123"/>
      <c r="D2" s="123"/>
      <c r="E2" s="123"/>
      <c r="F2" s="123"/>
      <c r="G2" s="124"/>
      <c r="H2" s="127" t="s">
        <v>19</v>
      </c>
      <c r="I2" s="128"/>
      <c r="J2" s="122" t="s">
        <v>40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6.25" customHeight="1" x14ac:dyDescent="0.25">
      <c r="A3" s="29" t="s">
        <v>87</v>
      </c>
      <c r="B3" s="122"/>
      <c r="C3" s="123"/>
      <c r="D3" s="123"/>
      <c r="E3" s="123"/>
      <c r="F3" s="123"/>
      <c r="G3" s="124"/>
      <c r="H3" s="38"/>
      <c r="I3" s="42" t="s">
        <v>85</v>
      </c>
      <c r="J3" s="122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27.75" customHeight="1" x14ac:dyDescent="0.25">
      <c r="A4" s="7" t="s">
        <v>21</v>
      </c>
      <c r="B4" s="122">
        <v>2022</v>
      </c>
      <c r="C4" s="123"/>
      <c r="D4" s="123"/>
      <c r="E4" s="123"/>
      <c r="F4" s="123"/>
      <c r="G4" s="124"/>
      <c r="H4" s="127" t="s">
        <v>22</v>
      </c>
      <c r="I4" s="128"/>
      <c r="J4" s="122" t="s">
        <v>90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38.25" customHeight="1" x14ac:dyDescent="0.25">
      <c r="A5" s="7" t="s">
        <v>23</v>
      </c>
      <c r="B5" s="122" t="s">
        <v>34</v>
      </c>
      <c r="C5" s="123"/>
      <c r="D5" s="123"/>
      <c r="E5" s="123"/>
      <c r="F5" s="123"/>
      <c r="G5" s="124"/>
      <c r="H5" s="127" t="s">
        <v>24</v>
      </c>
      <c r="I5" s="128"/>
      <c r="J5" s="122" t="s">
        <v>36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ht="19.5" customHeight="1" thickBot="1" x14ac:dyDescent="0.3">
      <c r="A6" s="131" t="s">
        <v>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15.75" thickBot="1" x14ac:dyDescent="0.3">
      <c r="A7" s="174" t="s">
        <v>33</v>
      </c>
      <c r="B7" s="175"/>
      <c r="C7" s="175"/>
      <c r="D7" s="175"/>
      <c r="E7" s="175"/>
      <c r="F7" s="175"/>
      <c r="G7" s="175"/>
      <c r="H7" s="30"/>
      <c r="I7" s="30"/>
      <c r="J7" s="30"/>
      <c r="K7" s="30"/>
      <c r="L7" s="129" t="s">
        <v>49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 ht="18" customHeight="1" x14ac:dyDescent="0.25">
      <c r="A8" s="176" t="s">
        <v>83</v>
      </c>
      <c r="B8" s="177"/>
      <c r="C8" s="177" t="s">
        <v>9</v>
      </c>
      <c r="D8" s="184" t="s">
        <v>44</v>
      </c>
      <c r="E8" s="177" t="s">
        <v>82</v>
      </c>
      <c r="F8" s="187" t="s">
        <v>47</v>
      </c>
      <c r="G8" s="187" t="s">
        <v>48</v>
      </c>
      <c r="H8" s="191" t="s">
        <v>52</v>
      </c>
      <c r="I8" s="192"/>
      <c r="J8" s="195" t="s">
        <v>53</v>
      </c>
      <c r="K8" s="196"/>
      <c r="L8" s="171"/>
      <c r="M8" s="172"/>
      <c r="N8" s="172"/>
      <c r="O8" s="172"/>
      <c r="P8" s="8"/>
      <c r="Q8" s="8"/>
      <c r="R8" s="8"/>
      <c r="S8" s="199"/>
      <c r="T8" s="170"/>
      <c r="U8" s="170"/>
      <c r="V8" s="170"/>
      <c r="W8" s="170"/>
      <c r="X8" s="170"/>
      <c r="Y8" s="170"/>
    </row>
    <row r="9" spans="1:25" ht="18" customHeight="1" x14ac:dyDescent="0.25">
      <c r="A9" s="178"/>
      <c r="B9" s="179"/>
      <c r="C9" s="179"/>
      <c r="D9" s="185"/>
      <c r="E9" s="179"/>
      <c r="F9" s="188"/>
      <c r="G9" s="188"/>
      <c r="H9" s="193"/>
      <c r="I9" s="194"/>
      <c r="J9" s="197"/>
      <c r="K9" s="198"/>
      <c r="L9" s="200" t="s">
        <v>50</v>
      </c>
      <c r="M9" s="201"/>
      <c r="N9" s="201"/>
      <c r="O9" s="201"/>
      <c r="P9" s="201"/>
      <c r="Q9" s="201"/>
      <c r="R9" s="202"/>
      <c r="S9" s="203" t="s">
        <v>51</v>
      </c>
      <c r="T9" s="157"/>
      <c r="U9" s="157"/>
      <c r="V9" s="157"/>
      <c r="W9" s="157"/>
      <c r="X9" s="157"/>
      <c r="Y9" s="157"/>
    </row>
    <row r="10" spans="1:25" ht="18" customHeight="1" thickBot="1" x14ac:dyDescent="0.3">
      <c r="A10" s="180"/>
      <c r="B10" s="181"/>
      <c r="C10" s="181"/>
      <c r="D10" s="185"/>
      <c r="E10" s="181"/>
      <c r="F10" s="189"/>
      <c r="G10" s="189"/>
      <c r="H10" s="218" t="s">
        <v>45</v>
      </c>
      <c r="I10" s="220" t="s">
        <v>42</v>
      </c>
      <c r="J10" s="218" t="s">
        <v>45</v>
      </c>
      <c r="K10" s="220" t="s">
        <v>42</v>
      </c>
      <c r="L10" s="171" t="s">
        <v>13</v>
      </c>
      <c r="M10" s="172"/>
      <c r="N10" s="172"/>
      <c r="O10" s="172"/>
      <c r="P10" s="172"/>
      <c r="Q10" s="172"/>
      <c r="R10" s="173"/>
      <c r="S10" s="210" t="s">
        <v>13</v>
      </c>
      <c r="T10" s="158"/>
      <c r="U10" s="158"/>
      <c r="V10" s="158"/>
      <c r="W10" s="158"/>
      <c r="X10" s="158"/>
      <c r="Y10" s="158"/>
    </row>
    <row r="11" spans="1:25" ht="127.5" customHeight="1" thickBot="1" x14ac:dyDescent="0.3">
      <c r="A11" s="182"/>
      <c r="B11" s="183"/>
      <c r="C11" s="183"/>
      <c r="D11" s="186"/>
      <c r="E11" s="183"/>
      <c r="F11" s="190"/>
      <c r="G11" s="190"/>
      <c r="H11" s="219"/>
      <c r="I11" s="221"/>
      <c r="J11" s="219"/>
      <c r="K11" s="221"/>
      <c r="L11" s="9" t="s">
        <v>46</v>
      </c>
      <c r="M11" s="9" t="s">
        <v>43</v>
      </c>
      <c r="N11" s="245" t="s">
        <v>55</v>
      </c>
      <c r="O11" s="245" t="s">
        <v>54</v>
      </c>
      <c r="P11" s="11" t="s">
        <v>56</v>
      </c>
      <c r="Q11" s="11" t="s">
        <v>57</v>
      </c>
      <c r="R11" s="28" t="s">
        <v>41</v>
      </c>
      <c r="S11" s="39" t="s">
        <v>46</v>
      </c>
      <c r="T11" s="12" t="s">
        <v>43</v>
      </c>
      <c r="U11" s="26" t="s">
        <v>55</v>
      </c>
      <c r="V11" s="26" t="s">
        <v>54</v>
      </c>
      <c r="W11" s="27" t="s">
        <v>56</v>
      </c>
      <c r="X11" s="27" t="s">
        <v>57</v>
      </c>
      <c r="Y11" s="12" t="s">
        <v>41</v>
      </c>
    </row>
    <row r="12" spans="1:25" ht="45" x14ac:dyDescent="0.25">
      <c r="A12" s="211" t="s">
        <v>91</v>
      </c>
      <c r="B12" s="13" t="s">
        <v>0</v>
      </c>
      <c r="C12" s="13" t="s">
        <v>0</v>
      </c>
      <c r="D12" s="13" t="s">
        <v>62</v>
      </c>
      <c r="E12" s="91" t="s">
        <v>26</v>
      </c>
      <c r="F12" s="14">
        <v>0</v>
      </c>
      <c r="G12" s="14">
        <v>0</v>
      </c>
      <c r="H12" s="31">
        <v>0</v>
      </c>
      <c r="I12" s="16">
        <v>0</v>
      </c>
      <c r="J12" s="31">
        <v>0</v>
      </c>
      <c r="K12" s="16">
        <v>0</v>
      </c>
      <c r="L12" s="31">
        <v>0</v>
      </c>
      <c r="M12" s="16">
        <v>0</v>
      </c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>
        <v>0</v>
      </c>
      <c r="T12" s="16">
        <v>0</v>
      </c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50.25" customHeight="1" x14ac:dyDescent="0.25">
      <c r="A13" s="212"/>
      <c r="B13" s="18" t="s">
        <v>1</v>
      </c>
      <c r="C13" s="18" t="s">
        <v>61</v>
      </c>
      <c r="D13" s="18" t="s">
        <v>58</v>
      </c>
      <c r="E13" s="246" t="s">
        <v>26</v>
      </c>
      <c r="F13" s="14">
        <v>0</v>
      </c>
      <c r="G13" s="14">
        <v>0</v>
      </c>
      <c r="H13" s="31">
        <v>0</v>
      </c>
      <c r="I13" s="16">
        <v>0</v>
      </c>
      <c r="J13" s="247">
        <v>80</v>
      </c>
      <c r="K13" s="16">
        <v>930163</v>
      </c>
      <c r="L13" s="247" t="s">
        <v>102</v>
      </c>
      <c r="M13" s="21">
        <v>4031542</v>
      </c>
      <c r="N13" s="3">
        <f t="shared" ref="N13:O33" si="0">IFERROR((1-(L13/H13)),0)</f>
        <v>0</v>
      </c>
      <c r="O13" s="3">
        <f t="shared" si="0"/>
        <v>0</v>
      </c>
      <c r="P13" s="4">
        <f t="shared" ref="P13:P33" si="1">IFERROR((N13/G13),0)</f>
        <v>0</v>
      </c>
      <c r="Q13" s="4">
        <f t="shared" ref="Q13:Q33" si="2">IFERROR((O13/F13),0)</f>
        <v>0</v>
      </c>
      <c r="R13" s="15"/>
      <c r="S13" s="247">
        <v>595</v>
      </c>
      <c r="T13" s="21">
        <v>8270582</v>
      </c>
      <c r="U13" s="1">
        <f t="shared" ref="U13:V33" si="3">IFERROR((1-(S13/J13)),0)</f>
        <v>-6.4375</v>
      </c>
      <c r="V13" s="1">
        <f t="shared" si="3"/>
        <v>-7.8915405149420046</v>
      </c>
      <c r="W13" s="2">
        <f t="shared" ref="W13:W33" si="4">IFERROR((U13/G13),0)</f>
        <v>0</v>
      </c>
      <c r="X13" s="2">
        <f t="shared" ref="X13:X33" si="5">IFERROR((V13/F13),0)</f>
        <v>0</v>
      </c>
      <c r="Y13" s="17"/>
    </row>
    <row r="14" spans="1:25" ht="79.5" customHeight="1" x14ac:dyDescent="0.25">
      <c r="A14" s="213" t="s">
        <v>10</v>
      </c>
      <c r="B14" s="214" t="s">
        <v>2</v>
      </c>
      <c r="C14" s="18" t="s">
        <v>30</v>
      </c>
      <c r="D14" s="18" t="s">
        <v>71</v>
      </c>
      <c r="E14" s="246" t="s">
        <v>26</v>
      </c>
      <c r="F14" s="14">
        <v>0</v>
      </c>
      <c r="G14" s="14">
        <v>0</v>
      </c>
      <c r="H14" s="31">
        <v>0</v>
      </c>
      <c r="I14" s="16">
        <v>0</v>
      </c>
      <c r="J14" s="32">
        <v>0</v>
      </c>
      <c r="K14" s="16">
        <v>0</v>
      </c>
      <c r="L14" s="247">
        <v>5</v>
      </c>
      <c r="M14" s="21">
        <v>1196450</v>
      </c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247">
        <v>5</v>
      </c>
      <c r="T14" s="21">
        <v>1196450</v>
      </c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17"/>
    </row>
    <row r="15" spans="1:25" ht="30" customHeight="1" x14ac:dyDescent="0.25">
      <c r="A15" s="213"/>
      <c r="B15" s="214"/>
      <c r="C15" s="18" t="s">
        <v>64</v>
      </c>
      <c r="D15" s="18" t="s">
        <v>103</v>
      </c>
      <c r="E15" s="246" t="s">
        <v>26</v>
      </c>
      <c r="F15" s="14">
        <v>0</v>
      </c>
      <c r="G15" s="14">
        <v>0</v>
      </c>
      <c r="H15" s="32">
        <v>0</v>
      </c>
      <c r="I15" s="16">
        <v>0</v>
      </c>
      <c r="J15" s="32">
        <v>0</v>
      </c>
      <c r="K15" s="16">
        <v>0</v>
      </c>
      <c r="L15" s="247">
        <v>5</v>
      </c>
      <c r="M15" s="21">
        <v>5223894</v>
      </c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247">
        <v>5</v>
      </c>
      <c r="T15" s="21">
        <v>5223894</v>
      </c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45" x14ac:dyDescent="0.25">
      <c r="A16" s="213" t="s">
        <v>11</v>
      </c>
      <c r="B16" s="214" t="s">
        <v>3</v>
      </c>
      <c r="C16" s="18" t="s">
        <v>65</v>
      </c>
      <c r="D16" s="18" t="s">
        <v>66</v>
      </c>
      <c r="E16" s="246" t="s">
        <v>26</v>
      </c>
      <c r="F16" s="248">
        <v>1</v>
      </c>
      <c r="G16" s="248">
        <v>1</v>
      </c>
      <c r="H16" s="249">
        <v>0</v>
      </c>
      <c r="I16" s="250">
        <v>0</v>
      </c>
      <c r="J16" s="249">
        <v>0</v>
      </c>
      <c r="K16" s="250">
        <v>0</v>
      </c>
      <c r="L16" s="251">
        <v>0</v>
      </c>
      <c r="M16" s="252">
        <v>0</v>
      </c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2"/>
        <v>0</v>
      </c>
      <c r="R16" s="253" t="s">
        <v>104</v>
      </c>
      <c r="S16" s="254">
        <v>0</v>
      </c>
      <c r="T16" s="250">
        <v>0</v>
      </c>
      <c r="U16" s="1">
        <f t="shared" si="3"/>
        <v>0</v>
      </c>
      <c r="V16" s="1">
        <f t="shared" si="3"/>
        <v>0</v>
      </c>
      <c r="W16" s="2">
        <f t="shared" si="4"/>
        <v>0</v>
      </c>
      <c r="X16" s="2">
        <f>IFERROR((V16/F16),0)</f>
        <v>0</v>
      </c>
      <c r="Y16" s="253" t="s">
        <v>104</v>
      </c>
    </row>
    <row r="17" spans="1:25" ht="48" customHeight="1" x14ac:dyDescent="0.25">
      <c r="A17" s="213"/>
      <c r="B17" s="214"/>
      <c r="C17" s="18" t="s">
        <v>63</v>
      </c>
      <c r="D17" s="18" t="s">
        <v>60</v>
      </c>
      <c r="E17" s="246" t="s">
        <v>26</v>
      </c>
      <c r="F17" s="248">
        <v>1</v>
      </c>
      <c r="G17" s="248">
        <v>1</v>
      </c>
      <c r="H17" s="249">
        <v>0</v>
      </c>
      <c r="I17" s="250">
        <v>0</v>
      </c>
      <c r="J17" s="249">
        <v>0</v>
      </c>
      <c r="K17" s="250">
        <v>0</v>
      </c>
      <c r="L17" s="251">
        <v>0</v>
      </c>
      <c r="M17" s="252">
        <v>0</v>
      </c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253" t="s">
        <v>104</v>
      </c>
      <c r="S17" s="254">
        <v>0</v>
      </c>
      <c r="T17" s="250">
        <v>0</v>
      </c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253" t="s">
        <v>104</v>
      </c>
    </row>
    <row r="18" spans="1:25" ht="30" x14ac:dyDescent="0.25">
      <c r="A18" s="213"/>
      <c r="B18" s="18" t="s">
        <v>4</v>
      </c>
      <c r="C18" s="18" t="s">
        <v>67</v>
      </c>
      <c r="D18" s="18" t="s">
        <v>66</v>
      </c>
      <c r="E18" s="255" t="s">
        <v>25</v>
      </c>
      <c r="F18" s="248">
        <v>0.03</v>
      </c>
      <c r="G18" s="248">
        <v>0.03</v>
      </c>
      <c r="H18" s="247">
        <v>8</v>
      </c>
      <c r="I18" s="250">
        <v>6361880</v>
      </c>
      <c r="J18" s="247">
        <v>8</v>
      </c>
      <c r="K18" s="250">
        <v>11752442</v>
      </c>
      <c r="L18" s="247">
        <v>5</v>
      </c>
      <c r="M18" s="252">
        <v>463480</v>
      </c>
      <c r="N18" s="3">
        <f t="shared" si="0"/>
        <v>0.375</v>
      </c>
      <c r="O18" s="3">
        <f t="shared" si="0"/>
        <v>0.92714732123208865</v>
      </c>
      <c r="P18" s="4">
        <f t="shared" si="1"/>
        <v>12.5</v>
      </c>
      <c r="Q18" s="4">
        <f t="shared" si="2"/>
        <v>30.904910707736288</v>
      </c>
      <c r="R18" s="253" t="s">
        <v>105</v>
      </c>
      <c r="S18" s="247">
        <v>5</v>
      </c>
      <c r="T18" s="252">
        <v>1891360</v>
      </c>
      <c r="U18" s="1">
        <f t="shared" si="3"/>
        <v>0.375</v>
      </c>
      <c r="V18" s="1">
        <f t="shared" si="3"/>
        <v>0.83906663823569605</v>
      </c>
      <c r="W18" s="2">
        <f t="shared" si="4"/>
        <v>12.5</v>
      </c>
      <c r="X18" s="2">
        <f t="shared" si="5"/>
        <v>27.96888794118987</v>
      </c>
      <c r="Y18" s="256"/>
    </row>
    <row r="19" spans="1:25" ht="30" x14ac:dyDescent="0.25">
      <c r="A19" s="213"/>
      <c r="B19" s="214" t="s">
        <v>5</v>
      </c>
      <c r="C19" s="18" t="s">
        <v>68</v>
      </c>
      <c r="D19" s="18" t="s">
        <v>62</v>
      </c>
      <c r="E19" s="246" t="s">
        <v>26</v>
      </c>
      <c r="F19" s="257">
        <v>0</v>
      </c>
      <c r="G19" s="257">
        <v>0</v>
      </c>
      <c r="H19" s="249">
        <v>0</v>
      </c>
      <c r="I19" s="250">
        <v>0</v>
      </c>
      <c r="J19" s="249">
        <v>0</v>
      </c>
      <c r="K19" s="249">
        <v>0</v>
      </c>
      <c r="L19" s="251">
        <v>0</v>
      </c>
      <c r="M19" s="252">
        <v>0</v>
      </c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254"/>
      <c r="T19" s="250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256"/>
    </row>
    <row r="20" spans="1:25" ht="60" x14ac:dyDescent="0.25">
      <c r="A20" s="213"/>
      <c r="B20" s="214"/>
      <c r="C20" s="18" t="s">
        <v>69</v>
      </c>
      <c r="D20" s="18" t="s">
        <v>70</v>
      </c>
      <c r="E20" s="246" t="s">
        <v>26</v>
      </c>
      <c r="F20" s="257">
        <v>0</v>
      </c>
      <c r="G20" s="257">
        <v>0</v>
      </c>
      <c r="H20" s="247">
        <v>2</v>
      </c>
      <c r="I20" s="250">
        <v>0</v>
      </c>
      <c r="J20" s="247">
        <v>2</v>
      </c>
      <c r="K20" s="249">
        <v>0</v>
      </c>
      <c r="L20" s="247">
        <v>2</v>
      </c>
      <c r="M20" s="252">
        <v>0</v>
      </c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247">
        <v>2</v>
      </c>
      <c r="T20" s="252">
        <v>0</v>
      </c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256"/>
    </row>
    <row r="21" spans="1:25" ht="40.5" customHeight="1" x14ac:dyDescent="0.25">
      <c r="A21" s="213"/>
      <c r="B21" s="214"/>
      <c r="C21" s="18" t="s">
        <v>31</v>
      </c>
      <c r="D21" s="18" t="s">
        <v>106</v>
      </c>
      <c r="E21" s="246" t="s">
        <v>26</v>
      </c>
      <c r="F21" s="257">
        <v>0</v>
      </c>
      <c r="G21" s="257">
        <v>0</v>
      </c>
      <c r="H21" s="247">
        <v>2</v>
      </c>
      <c r="I21" s="250">
        <v>0</v>
      </c>
      <c r="J21" s="247">
        <v>2</v>
      </c>
      <c r="K21" s="252">
        <v>2516233</v>
      </c>
      <c r="L21" s="247">
        <v>2</v>
      </c>
      <c r="M21" s="252">
        <v>1267234</v>
      </c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2"/>
        <v>0</v>
      </c>
      <c r="R21" s="15"/>
      <c r="S21" s="247">
        <v>2</v>
      </c>
      <c r="T21" s="252">
        <v>1497234</v>
      </c>
      <c r="U21" s="1">
        <f t="shared" si="3"/>
        <v>0</v>
      </c>
      <c r="V21" s="1">
        <f t="shared" si="3"/>
        <v>0.40497004848120188</v>
      </c>
      <c r="W21" s="2">
        <f t="shared" si="4"/>
        <v>0</v>
      </c>
      <c r="X21" s="2">
        <f t="shared" si="5"/>
        <v>0</v>
      </c>
      <c r="Y21" s="256"/>
    </row>
    <row r="22" spans="1:25" ht="63.75" customHeight="1" x14ac:dyDescent="0.25">
      <c r="A22" s="213"/>
      <c r="B22" s="214"/>
      <c r="C22" s="18" t="s">
        <v>32</v>
      </c>
      <c r="D22" s="18" t="s">
        <v>72</v>
      </c>
      <c r="E22" s="246" t="s">
        <v>26</v>
      </c>
      <c r="F22" s="257">
        <v>0</v>
      </c>
      <c r="G22" s="257">
        <v>0</v>
      </c>
      <c r="H22" s="249"/>
      <c r="I22" s="250"/>
      <c r="J22" s="247">
        <v>54</v>
      </c>
      <c r="K22" s="258">
        <v>475023</v>
      </c>
      <c r="L22" s="251">
        <v>0</v>
      </c>
      <c r="M22" s="252">
        <v>0</v>
      </c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254">
        <v>0</v>
      </c>
      <c r="T22" s="250">
        <v>0</v>
      </c>
      <c r="U22" s="1">
        <f t="shared" si="3"/>
        <v>1</v>
      </c>
      <c r="V22" s="1">
        <f t="shared" si="3"/>
        <v>1</v>
      </c>
      <c r="W22" s="2">
        <f t="shared" si="4"/>
        <v>0</v>
      </c>
      <c r="X22" s="2">
        <f t="shared" si="5"/>
        <v>0</v>
      </c>
      <c r="Y22" s="256"/>
    </row>
    <row r="23" spans="1:25" ht="36.75" customHeight="1" x14ac:dyDescent="0.25">
      <c r="A23" s="213"/>
      <c r="B23" s="215" t="s">
        <v>6</v>
      </c>
      <c r="C23" s="18" t="s">
        <v>73</v>
      </c>
      <c r="D23" s="18" t="s">
        <v>75</v>
      </c>
      <c r="E23" s="246" t="s">
        <v>26</v>
      </c>
      <c r="F23" s="257">
        <v>0</v>
      </c>
      <c r="G23" s="257">
        <v>0</v>
      </c>
      <c r="H23" s="247">
        <v>20042</v>
      </c>
      <c r="I23" s="258">
        <v>1699789</v>
      </c>
      <c r="J23" s="247">
        <v>175481</v>
      </c>
      <c r="K23" s="258">
        <v>9052158</v>
      </c>
      <c r="L23" s="247">
        <v>1408</v>
      </c>
      <c r="M23" s="252">
        <v>133000</v>
      </c>
      <c r="N23" s="3">
        <f t="shared" si="0"/>
        <v>0.92974753018660816</v>
      </c>
      <c r="O23" s="3">
        <f t="shared" si="0"/>
        <v>0.92175499429635088</v>
      </c>
      <c r="P23" s="4">
        <f t="shared" si="1"/>
        <v>0</v>
      </c>
      <c r="Q23" s="4">
        <f t="shared" si="2"/>
        <v>0</v>
      </c>
      <c r="R23" s="15"/>
      <c r="S23" s="247">
        <v>1408</v>
      </c>
      <c r="T23" s="250">
        <v>133000</v>
      </c>
      <c r="U23" s="1">
        <f t="shared" si="3"/>
        <v>0.99197633931878659</v>
      </c>
      <c r="V23" s="1">
        <f t="shared" si="3"/>
        <v>0.98530737090536868</v>
      </c>
      <c r="W23" s="2">
        <f t="shared" si="4"/>
        <v>0</v>
      </c>
      <c r="X23" s="2">
        <f t="shared" si="5"/>
        <v>0</v>
      </c>
      <c r="Y23" s="256"/>
    </row>
    <row r="24" spans="1:25" ht="54" customHeight="1" x14ac:dyDescent="0.25">
      <c r="A24" s="213"/>
      <c r="B24" s="216"/>
      <c r="C24" s="18" t="s">
        <v>74</v>
      </c>
      <c r="D24" s="18" t="s">
        <v>62</v>
      </c>
      <c r="E24" s="246" t="s">
        <v>26</v>
      </c>
      <c r="F24" s="257">
        <v>0</v>
      </c>
      <c r="G24" s="257">
        <v>0</v>
      </c>
      <c r="H24" s="249">
        <v>0</v>
      </c>
      <c r="I24" s="250">
        <v>0</v>
      </c>
      <c r="J24" s="249">
        <v>0</v>
      </c>
      <c r="K24" s="250">
        <v>0</v>
      </c>
      <c r="L24" s="251">
        <v>0</v>
      </c>
      <c r="M24" s="252">
        <v>0</v>
      </c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254">
        <v>0</v>
      </c>
      <c r="T24" s="250">
        <v>0</v>
      </c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256"/>
    </row>
    <row r="25" spans="1:25" ht="90" x14ac:dyDescent="0.25">
      <c r="A25" s="213"/>
      <c r="B25" s="207" t="s">
        <v>37</v>
      </c>
      <c r="C25" s="18" t="s">
        <v>29</v>
      </c>
      <c r="D25" s="18" t="s">
        <v>62</v>
      </c>
      <c r="E25" s="246" t="s">
        <v>26</v>
      </c>
      <c r="F25" s="257">
        <v>0</v>
      </c>
      <c r="G25" s="257">
        <v>0</v>
      </c>
      <c r="H25" s="249">
        <v>0</v>
      </c>
      <c r="I25" s="250">
        <v>0</v>
      </c>
      <c r="J25" s="249">
        <v>0</v>
      </c>
      <c r="K25" s="250">
        <v>0</v>
      </c>
      <c r="L25" s="251">
        <v>0</v>
      </c>
      <c r="M25" s="252">
        <v>0</v>
      </c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254">
        <v>0</v>
      </c>
      <c r="T25" s="250">
        <v>0</v>
      </c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256"/>
    </row>
    <row r="26" spans="1:25" ht="68.25" customHeight="1" x14ac:dyDescent="0.25">
      <c r="A26" s="213"/>
      <c r="B26" s="217"/>
      <c r="C26" s="18" t="s">
        <v>28</v>
      </c>
      <c r="D26" s="18" t="s">
        <v>62</v>
      </c>
      <c r="E26" s="246" t="s">
        <v>26</v>
      </c>
      <c r="F26" s="257">
        <v>0</v>
      </c>
      <c r="G26" s="257">
        <v>0</v>
      </c>
      <c r="H26" s="249">
        <v>0</v>
      </c>
      <c r="I26" s="250">
        <v>0</v>
      </c>
      <c r="J26" s="249">
        <v>0</v>
      </c>
      <c r="K26" s="250">
        <v>0</v>
      </c>
      <c r="L26" s="251">
        <v>0</v>
      </c>
      <c r="M26" s="252">
        <v>0</v>
      </c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254">
        <v>0</v>
      </c>
      <c r="T26" s="250">
        <v>0</v>
      </c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256"/>
    </row>
    <row r="27" spans="1:25" ht="60" x14ac:dyDescent="0.25">
      <c r="A27" s="213"/>
      <c r="B27" s="207" t="s">
        <v>38</v>
      </c>
      <c r="C27" s="18" t="s">
        <v>27</v>
      </c>
      <c r="D27" s="18" t="s">
        <v>77</v>
      </c>
      <c r="E27" s="255" t="s">
        <v>25</v>
      </c>
      <c r="F27" s="257">
        <v>1</v>
      </c>
      <c r="G27" s="257">
        <v>1</v>
      </c>
      <c r="H27" s="247"/>
      <c r="I27" s="250">
        <v>0</v>
      </c>
      <c r="J27" s="247">
        <v>31</v>
      </c>
      <c r="K27" s="258">
        <v>1860000</v>
      </c>
      <c r="L27" s="251">
        <v>0</v>
      </c>
      <c r="M27" s="252">
        <v>0</v>
      </c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253" t="s">
        <v>107</v>
      </c>
      <c r="S27" s="254">
        <v>0</v>
      </c>
      <c r="T27" s="250">
        <v>0</v>
      </c>
      <c r="U27" s="1">
        <f t="shared" si="3"/>
        <v>1</v>
      </c>
      <c r="V27" s="1">
        <f>IFERROR((1-(T27/K28)),0)</f>
        <v>1</v>
      </c>
      <c r="W27" s="2">
        <f t="shared" si="4"/>
        <v>1</v>
      </c>
      <c r="X27" s="2">
        <f t="shared" si="5"/>
        <v>1</v>
      </c>
      <c r="Y27" s="256"/>
    </row>
    <row r="28" spans="1:25" ht="60" x14ac:dyDescent="0.25">
      <c r="A28" s="213"/>
      <c r="B28" s="217"/>
      <c r="C28" s="259" t="s">
        <v>14</v>
      </c>
      <c r="D28" s="259" t="s">
        <v>77</v>
      </c>
      <c r="E28" s="255" t="s">
        <v>25</v>
      </c>
      <c r="F28" s="257">
        <v>0.5</v>
      </c>
      <c r="G28" s="257">
        <v>0.5</v>
      </c>
      <c r="H28" s="247">
        <v>58</v>
      </c>
      <c r="I28" s="250">
        <v>2376000</v>
      </c>
      <c r="J28" s="247">
        <v>9</v>
      </c>
      <c r="K28" s="250">
        <v>2376000</v>
      </c>
      <c r="L28" s="251">
        <v>0</v>
      </c>
      <c r="M28" s="252">
        <v>0</v>
      </c>
      <c r="N28" s="3">
        <f t="shared" si="0"/>
        <v>1</v>
      </c>
      <c r="O28" s="3">
        <f t="shared" si="0"/>
        <v>1</v>
      </c>
      <c r="P28" s="4">
        <f t="shared" si="1"/>
        <v>2</v>
      </c>
      <c r="Q28" s="4">
        <f t="shared" si="2"/>
        <v>2</v>
      </c>
      <c r="R28" s="253" t="s">
        <v>108</v>
      </c>
      <c r="S28" s="247">
        <v>13.6</v>
      </c>
      <c r="T28" s="250">
        <v>925600</v>
      </c>
      <c r="U28" s="1">
        <f>IFERROR((1-(S28/J28)),0)</f>
        <v>-0.51111111111111107</v>
      </c>
      <c r="V28" s="1">
        <f>IFERROR((1-(T28/K28)),0)</f>
        <v>0.61043771043771045</v>
      </c>
      <c r="W28" s="2">
        <f t="shared" si="4"/>
        <v>-1.0222222222222221</v>
      </c>
      <c r="X28" s="2">
        <f t="shared" si="5"/>
        <v>1.2208754208754209</v>
      </c>
      <c r="Y28" s="256"/>
    </row>
    <row r="29" spans="1:25" x14ac:dyDescent="0.25">
      <c r="A29" s="213"/>
      <c r="B29" s="284"/>
      <c r="C29" s="285"/>
      <c r="D29" s="285"/>
      <c r="E29" s="286"/>
      <c r="F29" s="287">
        <f>AVERAGE(F27:F28)</f>
        <v>0.75</v>
      </c>
      <c r="G29" s="287">
        <f t="shared" ref="G29:M29" si="6">AVERAGE(G27:G28)</f>
        <v>0.75</v>
      </c>
      <c r="H29" s="288">
        <f>SUM(H27:H28)</f>
        <v>58</v>
      </c>
      <c r="I29" s="289">
        <f t="shared" ref="I29:K29" si="7">SUM(I27:I28)</f>
        <v>2376000</v>
      </c>
      <c r="J29" s="288">
        <f t="shared" si="7"/>
        <v>40</v>
      </c>
      <c r="K29" s="289">
        <f t="shared" si="7"/>
        <v>4236000</v>
      </c>
      <c r="L29" s="287">
        <f t="shared" si="6"/>
        <v>0</v>
      </c>
      <c r="M29" s="287">
        <f t="shared" si="6"/>
        <v>0</v>
      </c>
      <c r="N29" s="3">
        <f t="shared" si="0"/>
        <v>1</v>
      </c>
      <c r="O29" s="3">
        <f t="shared" si="0"/>
        <v>1</v>
      </c>
      <c r="P29" s="4">
        <f t="shared" si="1"/>
        <v>1.3333333333333333</v>
      </c>
      <c r="Q29" s="4">
        <f t="shared" si="2"/>
        <v>1.3333333333333333</v>
      </c>
      <c r="R29" s="287"/>
      <c r="S29" s="290">
        <f>SUM(S27:S28)</f>
        <v>13.6</v>
      </c>
      <c r="T29" s="288">
        <f>SUM(T27:T28)</f>
        <v>925600</v>
      </c>
      <c r="U29" s="105">
        <f>IFERROR((1-(S29/J29)),0)</f>
        <v>0.66</v>
      </c>
      <c r="V29" s="105">
        <f>IFERROR((1-(T29/K29)),0)</f>
        <v>0.78149197355996225</v>
      </c>
      <c r="W29" s="106">
        <f t="shared" si="4"/>
        <v>0.88</v>
      </c>
      <c r="X29" s="106">
        <f t="shared" si="5"/>
        <v>1.0419892980799497</v>
      </c>
      <c r="Y29" s="256"/>
    </row>
    <row r="30" spans="1:25" ht="94.5" customHeight="1" x14ac:dyDescent="0.25">
      <c r="A30" s="213"/>
      <c r="B30" s="18" t="s">
        <v>7</v>
      </c>
      <c r="C30" s="18" t="s">
        <v>78</v>
      </c>
      <c r="D30" s="18" t="s">
        <v>79</v>
      </c>
      <c r="E30" s="255" t="s">
        <v>25</v>
      </c>
      <c r="F30" s="248">
        <v>0.03</v>
      </c>
      <c r="G30" s="248">
        <v>0.03</v>
      </c>
      <c r="H30" s="247">
        <v>1</v>
      </c>
      <c r="I30" s="250">
        <v>8569184</v>
      </c>
      <c r="J30" s="247">
        <v>4</v>
      </c>
      <c r="K30" s="250">
        <v>35000000</v>
      </c>
      <c r="L30" s="247">
        <v>2</v>
      </c>
      <c r="M30" s="252">
        <v>5549418</v>
      </c>
      <c r="N30" s="3">
        <f t="shared" si="0"/>
        <v>-1</v>
      </c>
      <c r="O30" s="3">
        <f t="shared" si="0"/>
        <v>0.35239831470534422</v>
      </c>
      <c r="P30" s="4">
        <f t="shared" si="1"/>
        <v>-33.333333333333336</v>
      </c>
      <c r="Q30" s="4">
        <f t="shared" si="2"/>
        <v>11.74661049017814</v>
      </c>
      <c r="R30" s="253" t="s">
        <v>109</v>
      </c>
      <c r="S30" s="247">
        <v>10</v>
      </c>
      <c r="T30" s="250">
        <v>33250000</v>
      </c>
      <c r="U30" s="1">
        <f t="shared" si="3"/>
        <v>-1.5</v>
      </c>
      <c r="V30" s="1">
        <f t="shared" si="3"/>
        <v>5.0000000000000044E-2</v>
      </c>
      <c r="W30" s="2">
        <f t="shared" si="4"/>
        <v>-50</v>
      </c>
      <c r="X30" s="2">
        <f t="shared" si="5"/>
        <v>1.6666666666666683</v>
      </c>
      <c r="Y30" s="256"/>
    </row>
    <row r="31" spans="1:25" ht="45" x14ac:dyDescent="0.25">
      <c r="A31" s="204" t="s">
        <v>12</v>
      </c>
      <c r="B31" s="207" t="s">
        <v>8</v>
      </c>
      <c r="C31" s="22" t="s">
        <v>15</v>
      </c>
      <c r="D31" s="22" t="s">
        <v>80</v>
      </c>
      <c r="E31" s="246" t="s">
        <v>26</v>
      </c>
      <c r="F31" s="14">
        <v>0</v>
      </c>
      <c r="G31" s="14">
        <v>0</v>
      </c>
      <c r="H31" s="247">
        <v>1078</v>
      </c>
      <c r="I31" s="258">
        <v>209386</v>
      </c>
      <c r="J31" s="247">
        <v>1794</v>
      </c>
      <c r="K31" s="258">
        <v>433525</v>
      </c>
      <c r="L31" s="247">
        <v>100</v>
      </c>
      <c r="M31" s="260">
        <v>532844</v>
      </c>
      <c r="N31" s="3">
        <f t="shared" si="0"/>
        <v>0.90723562152133586</v>
      </c>
      <c r="O31" s="3">
        <f t="shared" si="0"/>
        <v>-1.5447928705835157</v>
      </c>
      <c r="P31" s="4">
        <f t="shared" si="1"/>
        <v>0</v>
      </c>
      <c r="Q31" s="4">
        <f t="shared" si="2"/>
        <v>0</v>
      </c>
      <c r="R31" s="15"/>
      <c r="S31" s="247">
        <v>213</v>
      </c>
      <c r="T31" s="16">
        <v>1449574</v>
      </c>
      <c r="U31" s="1">
        <f t="shared" si="3"/>
        <v>0.88127090301003341</v>
      </c>
      <c r="V31" s="1">
        <f t="shared" si="3"/>
        <v>-2.3436918286142667</v>
      </c>
      <c r="W31" s="2">
        <f t="shared" si="4"/>
        <v>0</v>
      </c>
      <c r="X31" s="2">
        <f t="shared" si="5"/>
        <v>0</v>
      </c>
      <c r="Y31" s="17"/>
    </row>
    <row r="32" spans="1:25" ht="45" x14ac:dyDescent="0.25">
      <c r="A32" s="205"/>
      <c r="B32" s="208"/>
      <c r="C32" s="22" t="s">
        <v>16</v>
      </c>
      <c r="D32" s="22" t="s">
        <v>80</v>
      </c>
      <c r="E32" s="246" t="s">
        <v>26</v>
      </c>
      <c r="F32" s="14">
        <v>0</v>
      </c>
      <c r="G32" s="14">
        <v>0</v>
      </c>
      <c r="H32" s="33">
        <v>0</v>
      </c>
      <c r="I32" s="16">
        <v>0</v>
      </c>
      <c r="J32" s="33">
        <v>0</v>
      </c>
      <c r="K32" s="16">
        <v>0</v>
      </c>
      <c r="L32" s="20">
        <v>0</v>
      </c>
      <c r="M32" s="21">
        <v>0</v>
      </c>
      <c r="N32" s="3">
        <f t="shared" si="0"/>
        <v>0</v>
      </c>
      <c r="O32" s="3">
        <f t="shared" si="0"/>
        <v>0</v>
      </c>
      <c r="P32" s="4">
        <f t="shared" si="1"/>
        <v>0</v>
      </c>
      <c r="Q32" s="4">
        <f t="shared" si="2"/>
        <v>0</v>
      </c>
      <c r="R32" s="23"/>
      <c r="S32" s="254">
        <v>0</v>
      </c>
      <c r="T32" s="16">
        <v>0</v>
      </c>
      <c r="U32" s="1">
        <f t="shared" si="3"/>
        <v>0</v>
      </c>
      <c r="V32" s="1">
        <f t="shared" si="3"/>
        <v>0</v>
      </c>
      <c r="W32" s="2">
        <f t="shared" si="4"/>
        <v>0</v>
      </c>
      <c r="X32" s="2">
        <f t="shared" si="5"/>
        <v>0</v>
      </c>
      <c r="Y32" s="17"/>
    </row>
    <row r="33" spans="1:25" ht="45.75" thickBot="1" x14ac:dyDescent="0.3">
      <c r="A33" s="206"/>
      <c r="B33" s="209"/>
      <c r="C33" s="24" t="s">
        <v>17</v>
      </c>
      <c r="D33" s="24" t="s">
        <v>81</v>
      </c>
      <c r="E33" s="261" t="s">
        <v>26</v>
      </c>
      <c r="F33" s="14">
        <v>0</v>
      </c>
      <c r="G33" s="14">
        <v>0</v>
      </c>
      <c r="H33" s="247">
        <v>21505</v>
      </c>
      <c r="I33" s="258">
        <v>12707960</v>
      </c>
      <c r="J33" s="247">
        <v>22274</v>
      </c>
      <c r="K33" s="258">
        <v>15707020</v>
      </c>
      <c r="L33" s="247">
        <v>12464</v>
      </c>
      <c r="M33" s="262">
        <v>7976230</v>
      </c>
      <c r="N33" s="3">
        <f t="shared" si="0"/>
        <v>0.4204138572425018</v>
      </c>
      <c r="O33" s="3">
        <f t="shared" si="0"/>
        <v>0.37234379082087132</v>
      </c>
      <c r="P33" s="4">
        <f t="shared" si="1"/>
        <v>0</v>
      </c>
      <c r="Q33" s="4">
        <f t="shared" si="2"/>
        <v>0</v>
      </c>
      <c r="R33" s="23"/>
      <c r="S33" s="247">
        <v>25245</v>
      </c>
      <c r="T33" s="16">
        <v>35694360</v>
      </c>
      <c r="U33" s="1">
        <f t="shared" si="3"/>
        <v>-0.13338421477956364</v>
      </c>
      <c r="V33" s="1">
        <f t="shared" si="3"/>
        <v>-1.272509998713951</v>
      </c>
      <c r="W33" s="2">
        <f t="shared" si="4"/>
        <v>0</v>
      </c>
      <c r="X33" s="2">
        <f t="shared" si="5"/>
        <v>0</v>
      </c>
      <c r="Y33" s="17"/>
    </row>
    <row r="34" spans="1:25" ht="45" x14ac:dyDescent="0.25">
      <c r="A34" s="263" t="s">
        <v>92</v>
      </c>
      <c r="B34" s="13" t="s">
        <v>0</v>
      </c>
      <c r="C34" s="13" t="s">
        <v>0</v>
      </c>
      <c r="D34" s="13" t="s">
        <v>110</v>
      </c>
      <c r="E34" s="91" t="s">
        <v>26</v>
      </c>
      <c r="F34" s="14" t="s">
        <v>94</v>
      </c>
      <c r="G34" s="14" t="s">
        <v>94</v>
      </c>
      <c r="H34" s="247">
        <v>49</v>
      </c>
      <c r="I34" s="258">
        <v>1012266903</v>
      </c>
      <c r="J34" s="247">
        <v>95</v>
      </c>
      <c r="K34" s="258">
        <v>3029809076</v>
      </c>
      <c r="L34" s="247">
        <v>58</v>
      </c>
      <c r="M34" s="16">
        <v>2978690107</v>
      </c>
      <c r="N34" s="14" t="s">
        <v>94</v>
      </c>
      <c r="O34" s="14" t="s">
        <v>94</v>
      </c>
      <c r="P34" s="14" t="s">
        <v>94</v>
      </c>
      <c r="Q34" s="14" t="s">
        <v>94</v>
      </c>
      <c r="R34" s="15"/>
      <c r="S34" s="247">
        <v>110</v>
      </c>
      <c r="T34" s="16">
        <v>3902376887</v>
      </c>
      <c r="U34" s="14" t="s">
        <v>94</v>
      </c>
      <c r="V34" s="14" t="s">
        <v>94</v>
      </c>
      <c r="W34" s="14" t="s">
        <v>94</v>
      </c>
      <c r="X34" s="14" t="s">
        <v>94</v>
      </c>
      <c r="Y34" s="264" t="s">
        <v>111</v>
      </c>
    </row>
    <row r="35" spans="1:25" ht="42" customHeight="1" x14ac:dyDescent="0.25">
      <c r="A35" s="265" t="s">
        <v>93</v>
      </c>
      <c r="O35" s="267"/>
      <c r="P35" s="268"/>
      <c r="Q35" s="268"/>
      <c r="R35" s="268"/>
      <c r="S35" s="269"/>
      <c r="T35"/>
      <c r="U35"/>
      <c r="V35"/>
      <c r="W35"/>
      <c r="X35"/>
    </row>
    <row r="36" spans="1:25" customFormat="1" ht="21.75" customHeight="1" x14ac:dyDescent="0.25"/>
    <row r="37" spans="1:25" s="278" customFormat="1" x14ac:dyDescent="0.25">
      <c r="A37" s="270" t="s">
        <v>101</v>
      </c>
      <c r="B37" s="271"/>
      <c r="C37" s="271"/>
      <c r="D37" s="271"/>
      <c r="E37" s="272"/>
      <c r="F37" s="273">
        <f>AVERAGE(F30,F29,F18)</f>
        <v>0.27</v>
      </c>
      <c r="G37" s="274"/>
      <c r="H37" s="275"/>
      <c r="I37" s="275"/>
      <c r="J37" s="275"/>
      <c r="K37" s="275"/>
      <c r="L37" s="271"/>
      <c r="M37" s="271"/>
      <c r="N37" s="271"/>
      <c r="O37" s="271"/>
      <c r="P37" s="271"/>
      <c r="Q37" s="271"/>
      <c r="R37" s="271"/>
      <c r="S37" s="276"/>
      <c r="T37" s="271"/>
      <c r="U37" s="271"/>
      <c r="V37" s="273">
        <f>AVERAGE(V30,V29,V18)</f>
        <v>0.55685287059855282</v>
      </c>
      <c r="W37" s="271"/>
      <c r="X37" s="277">
        <f>IFERROR((V37/F37),0)</f>
        <v>2.0624180392538993</v>
      </c>
      <c r="Y37" s="271"/>
    </row>
  </sheetData>
  <mergeCells count="44">
    <mergeCell ref="A31:A33"/>
    <mergeCell ref="B31:B33"/>
    <mergeCell ref="S10:Y10"/>
    <mergeCell ref="A12:A13"/>
    <mergeCell ref="A14:A15"/>
    <mergeCell ref="B14:B15"/>
    <mergeCell ref="A16:A30"/>
    <mergeCell ref="B16:B17"/>
    <mergeCell ref="B19:B22"/>
    <mergeCell ref="B23:B24"/>
    <mergeCell ref="B25:B26"/>
    <mergeCell ref="B27:B28"/>
    <mergeCell ref="J8:K9"/>
    <mergeCell ref="L8:O8"/>
    <mergeCell ref="S8:Y8"/>
    <mergeCell ref="L9:R9"/>
    <mergeCell ref="S9:Y9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4">
    <dataValidation allowBlank="1" showInputMessage="1" showErrorMessage="1" prompt="Solo aplica para gastos de funcionamiento." sqref="A8:B11" xr:uid="{30834C5B-7A00-4E05-973D-E12AADE9B46D}"/>
    <dataValidation allowBlank="1" showInputMessage="1" showErrorMessage="1" prompt="Relacione los giros realizados  en el  mismo periodo del año anterior, relacionados con el rubro y el componente. valores en pesos." sqref="I10:I11" xr:uid="{ED156DC4-A974-4A6E-A014-75F688163CF6}"/>
    <dataValidation type="list" allowBlank="1" showInputMessage="1" showErrorMessage="1" sqref="J2:Y2" xr:uid="{68C219F7-D9F8-44AF-AB61-6926C643A22D}">
      <formula1>INDIRECT(B2)</formula1>
    </dataValidation>
    <dataValidation allowBlank="1" showInputMessage="1" showErrorMessage="1" prompt="Escribir la otra entidad que no se encuentra en la lista desplegable" sqref="J3:Y3" xr:uid="{685B6552-11C5-4885-84CF-6598177AAC97}"/>
    <dataValidation allowBlank="1" showInputMessage="1" showErrorMessage="1" prompt="Escribir el otro sector que no se encuentra en la lista desplegable" sqref="B3:G3" xr:uid="{4121AAC1-5B88-472E-A99D-D95F26FB8728}"/>
    <dataValidation allowBlank="1" showInputMessage="1" showErrorMessage="1" prompt="Relacione los giros realizados  en el  periodo de reporte para el rubro y el componente. Valores en pesos._x000a_" sqref="T11" xr:uid="{72F377AF-3311-440D-B9AB-6B34BBB23A2C}"/>
    <dataValidation allowBlank="1" showInputMessage="1" showErrorMessage="1" prompt="Relacione los giros realizados  en el  periodo de reporte para el rubro y el componente. Valores en pesos." sqref="M11" xr:uid="{3BB00774-7B75-465B-91D5-3FA93CE25B8A}"/>
    <dataValidation allowBlank="1" showInputMessage="1" showErrorMessage="1" prompt="Relacione el dato de consumo asociado al rubro, componente y unidad de medida en el periodo de reporte._x000a_" sqref="L11 S11" xr:uid="{3E783B4C-DBC0-4FA5-A00E-0E7CCADB53D8}"/>
    <dataValidation allowBlank="1" showInputMessage="1" showErrorMessage="1" prompt="Relacione los giros realizados  en el  mismo periodo del año anterior, relacionados con el rubro y el componente. Valores en pesos." sqref="K10:K11" xr:uid="{357D00F7-1FF8-485E-B53E-3FA76D8C1BF6}"/>
    <dataValidation allowBlank="1" showInputMessage="1" showErrorMessage="1" prompt="Relacione el dato de consumo asociado al rubro, componente y unidad de medida reportado en el  mismo periodo del año anterior_x000a_" sqref="H10:H11 J10:J11" xr:uid="{AB56A76C-3489-4501-9449-CA353328249D}"/>
    <dataValidation allowBlank="1" showInputMessage="1" showErrorMessage="1" prompt="Si en la celda &quot;E&quot;, selecionó SI, defina una meta en porcentaje para mantener o reducir el gasto en la vigencia. (En unidad de medida)" sqref="G8:G11" xr:uid="{9895ECD9-92CC-47E8-8D04-28F04AD01753}"/>
    <dataValidation allowBlank="1" showInputMessage="1" showErrorMessage="1" prompt="Si en la celda &quot;E&quot;, selecionó SI, defina una meta en porcentaje para mantener o reducir el gasto en la vigencia. (En giros presupuestales)" sqref="F8:F11" xr:uid="{7D969847-F765-4BC7-8A05-AB76939E9C55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29402032-F08F-4A4A-80F9-025A90C163AA}"/>
    <dataValidation allowBlank="1" showInputMessage="1" showErrorMessage="1" prompt="Defina la referencia que se usará  para medir el rubro o componente. Ejem. Metro cúbico, personas, horas, entre otros." sqref="D8:D11" xr:uid="{E320FA14-8E91-48EC-8688-A291A1D2C3C3}"/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2A8F-B1F7-443D-989D-3E9CAF01A2F8}">
  <dimension ref="A1:Y35"/>
  <sheetViews>
    <sheetView topLeftCell="A26" zoomScale="70" zoomScaleNormal="70" workbookViewId="0">
      <selection activeCell="A6" sqref="A6:Y6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266" customWidth="1"/>
    <col min="6" max="6" width="16.42578125" style="37" customWidth="1"/>
    <col min="7" max="7" width="25.28515625" style="37" customWidth="1"/>
    <col min="8" max="8" width="16.85546875" style="35" customWidth="1"/>
    <col min="9" max="9" width="20.7109375" style="35" customWidth="1"/>
    <col min="10" max="10" width="16.85546875" style="35" customWidth="1"/>
    <col min="11" max="11" width="20.14062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51" customHeight="1" x14ac:dyDescent="0.25">
      <c r="A1" s="5"/>
      <c r="B1" s="5"/>
      <c r="C1" s="126" t="s">
        <v>18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x14ac:dyDescent="0.25">
      <c r="A2" s="29" t="s">
        <v>20</v>
      </c>
      <c r="B2" s="122" t="s">
        <v>88</v>
      </c>
      <c r="C2" s="123"/>
      <c r="D2" s="123"/>
      <c r="E2" s="123"/>
      <c r="F2" s="123"/>
      <c r="G2" s="124"/>
      <c r="H2" s="127" t="s">
        <v>19</v>
      </c>
      <c r="I2" s="128"/>
      <c r="J2" s="122" t="s">
        <v>40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x14ac:dyDescent="0.25">
      <c r="A3" s="29" t="s">
        <v>87</v>
      </c>
      <c r="B3" s="122"/>
      <c r="C3" s="123"/>
      <c r="D3" s="123"/>
      <c r="E3" s="123"/>
      <c r="F3" s="123"/>
      <c r="G3" s="124"/>
      <c r="H3" s="38"/>
      <c r="I3" s="42" t="s">
        <v>85</v>
      </c>
      <c r="J3" s="122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x14ac:dyDescent="0.25">
      <c r="A4" s="7" t="s">
        <v>21</v>
      </c>
      <c r="B4" s="122">
        <v>2023</v>
      </c>
      <c r="C4" s="123"/>
      <c r="D4" s="123"/>
      <c r="E4" s="123"/>
      <c r="F4" s="123"/>
      <c r="G4" s="124"/>
      <c r="H4" s="127" t="s">
        <v>22</v>
      </c>
      <c r="I4" s="128"/>
      <c r="J4" s="122" t="s">
        <v>89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x14ac:dyDescent="0.25">
      <c r="A5" s="7" t="s">
        <v>23</v>
      </c>
      <c r="B5" s="122" t="s">
        <v>34</v>
      </c>
      <c r="C5" s="123"/>
      <c r="D5" s="123"/>
      <c r="E5" s="123"/>
      <c r="F5" s="123"/>
      <c r="G5" s="124"/>
      <c r="H5" s="127" t="s">
        <v>24</v>
      </c>
      <c r="I5" s="128"/>
      <c r="J5" s="122" t="s">
        <v>36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ht="15.75" thickBot="1" x14ac:dyDescent="0.3">
      <c r="A6" s="131" t="s">
        <v>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15.75" thickBot="1" x14ac:dyDescent="0.3">
      <c r="A7" s="174" t="s">
        <v>33</v>
      </c>
      <c r="B7" s="175"/>
      <c r="C7" s="175"/>
      <c r="D7" s="175"/>
      <c r="E7" s="175"/>
      <c r="F7" s="175"/>
      <c r="G7" s="175"/>
      <c r="H7" s="30"/>
      <c r="I7" s="30"/>
      <c r="J7" s="30"/>
      <c r="K7" s="30"/>
      <c r="L7" s="129" t="s">
        <v>49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 ht="18" customHeight="1" x14ac:dyDescent="0.25">
      <c r="A8" s="176" t="s">
        <v>83</v>
      </c>
      <c r="B8" s="177"/>
      <c r="C8" s="177" t="s">
        <v>9</v>
      </c>
      <c r="D8" s="184" t="s">
        <v>44</v>
      </c>
      <c r="E8" s="177" t="s">
        <v>82</v>
      </c>
      <c r="F8" s="187" t="s">
        <v>47</v>
      </c>
      <c r="G8" s="187" t="s">
        <v>48</v>
      </c>
      <c r="H8" s="191" t="s">
        <v>52</v>
      </c>
      <c r="I8" s="192"/>
      <c r="J8" s="195" t="s">
        <v>53</v>
      </c>
      <c r="K8" s="196"/>
      <c r="L8" s="171"/>
      <c r="M8" s="172"/>
      <c r="N8" s="172"/>
      <c r="O8" s="172"/>
      <c r="P8" s="8"/>
      <c r="Q8" s="8"/>
      <c r="R8" s="8"/>
      <c r="S8" s="199"/>
      <c r="T8" s="170"/>
      <c r="U8" s="170"/>
      <c r="V8" s="170"/>
      <c r="W8" s="170"/>
      <c r="X8" s="170"/>
      <c r="Y8" s="170"/>
    </row>
    <row r="9" spans="1:25" ht="18" customHeight="1" x14ac:dyDescent="0.25">
      <c r="A9" s="178"/>
      <c r="B9" s="179"/>
      <c r="C9" s="179"/>
      <c r="D9" s="185"/>
      <c r="E9" s="179"/>
      <c r="F9" s="188"/>
      <c r="G9" s="188"/>
      <c r="H9" s="193"/>
      <c r="I9" s="194"/>
      <c r="J9" s="197"/>
      <c r="K9" s="198"/>
      <c r="L9" s="200" t="s">
        <v>50</v>
      </c>
      <c r="M9" s="201"/>
      <c r="N9" s="201"/>
      <c r="O9" s="201"/>
      <c r="P9" s="201"/>
      <c r="Q9" s="201"/>
      <c r="R9" s="202"/>
      <c r="S9" s="203" t="s">
        <v>51</v>
      </c>
      <c r="T9" s="157"/>
      <c r="U9" s="157"/>
      <c r="V9" s="157"/>
      <c r="W9" s="157"/>
      <c r="X9" s="157"/>
      <c r="Y9" s="157"/>
    </row>
    <row r="10" spans="1:25" ht="15.75" thickBot="1" x14ac:dyDescent="0.3">
      <c r="A10" s="180"/>
      <c r="B10" s="181"/>
      <c r="C10" s="181"/>
      <c r="D10" s="185"/>
      <c r="E10" s="181"/>
      <c r="F10" s="189"/>
      <c r="G10" s="189"/>
      <c r="H10" s="218" t="s">
        <v>45</v>
      </c>
      <c r="I10" s="220" t="s">
        <v>42</v>
      </c>
      <c r="J10" s="218" t="s">
        <v>45</v>
      </c>
      <c r="K10" s="220" t="s">
        <v>42</v>
      </c>
      <c r="L10" s="171" t="s">
        <v>13</v>
      </c>
      <c r="M10" s="172"/>
      <c r="N10" s="172"/>
      <c r="O10" s="172"/>
      <c r="P10" s="172"/>
      <c r="Q10" s="172"/>
      <c r="R10" s="173"/>
      <c r="S10" s="210" t="s">
        <v>13</v>
      </c>
      <c r="T10" s="158"/>
      <c r="U10" s="158"/>
      <c r="V10" s="158"/>
      <c r="W10" s="158"/>
      <c r="X10" s="158"/>
      <c r="Y10" s="158"/>
    </row>
    <row r="11" spans="1:25" ht="135.75" thickBot="1" x14ac:dyDescent="0.3">
      <c r="A11" s="182"/>
      <c r="B11" s="183"/>
      <c r="C11" s="183"/>
      <c r="D11" s="186"/>
      <c r="E11" s="183"/>
      <c r="F11" s="190"/>
      <c r="G11" s="190"/>
      <c r="H11" s="219"/>
      <c r="I11" s="221"/>
      <c r="J11" s="219"/>
      <c r="K11" s="221"/>
      <c r="L11" s="9" t="s">
        <v>46</v>
      </c>
      <c r="M11" s="9" t="s">
        <v>43</v>
      </c>
      <c r="N11" s="10" t="s">
        <v>55</v>
      </c>
      <c r="O11" s="10" t="s">
        <v>54</v>
      </c>
      <c r="P11" s="11" t="s">
        <v>56</v>
      </c>
      <c r="Q11" s="11" t="s">
        <v>57</v>
      </c>
      <c r="R11" s="28" t="s">
        <v>41</v>
      </c>
      <c r="S11" s="39" t="s">
        <v>46</v>
      </c>
      <c r="T11" s="12" t="s">
        <v>43</v>
      </c>
      <c r="U11" s="26" t="s">
        <v>55</v>
      </c>
      <c r="V11" s="26" t="s">
        <v>54</v>
      </c>
      <c r="W11" s="27" t="s">
        <v>56</v>
      </c>
      <c r="X11" s="27" t="s">
        <v>57</v>
      </c>
      <c r="Y11" s="12" t="s">
        <v>41</v>
      </c>
    </row>
    <row r="12" spans="1:25" ht="60" x14ac:dyDescent="0.25">
      <c r="A12" s="211" t="s">
        <v>91</v>
      </c>
      <c r="B12" s="13" t="s">
        <v>0</v>
      </c>
      <c r="C12" s="13" t="s">
        <v>0</v>
      </c>
      <c r="D12" s="13" t="s">
        <v>59</v>
      </c>
      <c r="E12" s="91" t="s">
        <v>26</v>
      </c>
      <c r="F12" s="14"/>
      <c r="G12" s="14"/>
      <c r="H12" s="31">
        <v>0</v>
      </c>
      <c r="I12" s="16">
        <v>0</v>
      </c>
      <c r="J12" s="40">
        <v>0</v>
      </c>
      <c r="K12" s="16">
        <v>0</v>
      </c>
      <c r="L12" s="15"/>
      <c r="M12" s="16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12"/>
      <c r="B13" s="18" t="s">
        <v>1</v>
      </c>
      <c r="C13" s="18" t="s">
        <v>61</v>
      </c>
      <c r="D13" s="18" t="s">
        <v>58</v>
      </c>
      <c r="E13" s="91" t="s">
        <v>26</v>
      </c>
      <c r="F13" s="19"/>
      <c r="G13" s="19"/>
      <c r="H13" s="247" t="s">
        <v>102</v>
      </c>
      <c r="I13" s="21">
        <v>4031542</v>
      </c>
      <c r="J13" s="247">
        <v>595</v>
      </c>
      <c r="K13" s="21">
        <v>8270582</v>
      </c>
      <c r="L13" s="20"/>
      <c r="M13" s="21"/>
      <c r="N13" s="3">
        <f t="shared" ref="N13:O27" si="0">IFERROR((1-(L13/H13)),0)</f>
        <v>0</v>
      </c>
      <c r="O13" s="3">
        <f>IFERROR((1-(M13/I13)),0)</f>
        <v>1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27" si="3">IFERROR((1-(S13/J13)),0)</f>
        <v>1</v>
      </c>
      <c r="V13" s="1">
        <f t="shared" si="3"/>
        <v>1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45" x14ac:dyDescent="0.25">
      <c r="A14" s="213" t="s">
        <v>10</v>
      </c>
      <c r="B14" s="214" t="s">
        <v>2</v>
      </c>
      <c r="C14" s="18" t="s">
        <v>30</v>
      </c>
      <c r="D14" s="18" t="s">
        <v>71</v>
      </c>
      <c r="E14" s="91" t="s">
        <v>25</v>
      </c>
      <c r="F14" s="248">
        <v>1</v>
      </c>
      <c r="G14" s="248">
        <v>1</v>
      </c>
      <c r="H14" s="247">
        <v>5</v>
      </c>
      <c r="I14" s="252">
        <v>1196450</v>
      </c>
      <c r="J14" s="247">
        <v>5</v>
      </c>
      <c r="K14" s="252">
        <v>1196450</v>
      </c>
      <c r="L14" s="20"/>
      <c r="M14" s="252"/>
      <c r="N14" s="3">
        <f t="shared" si="0"/>
        <v>1</v>
      </c>
      <c r="O14" s="3">
        <f t="shared" si="0"/>
        <v>1</v>
      </c>
      <c r="P14" s="4">
        <f t="shared" si="1"/>
        <v>1</v>
      </c>
      <c r="Q14" s="4">
        <f t="shared" si="2"/>
        <v>1</v>
      </c>
      <c r="R14" s="15"/>
      <c r="S14" s="254"/>
      <c r="T14" s="250"/>
      <c r="U14" s="1">
        <f t="shared" si="3"/>
        <v>1</v>
      </c>
      <c r="V14" s="1">
        <f t="shared" si="3"/>
        <v>1</v>
      </c>
      <c r="W14" s="2">
        <f t="shared" si="4"/>
        <v>1</v>
      </c>
      <c r="X14" s="2">
        <f t="shared" si="5"/>
        <v>1</v>
      </c>
      <c r="Y14" s="256"/>
    </row>
    <row r="15" spans="1:25" x14ac:dyDescent="0.25">
      <c r="A15" s="213"/>
      <c r="B15" s="214"/>
      <c r="C15" s="18" t="s">
        <v>64</v>
      </c>
      <c r="D15" s="18" t="s">
        <v>62</v>
      </c>
      <c r="E15" s="91" t="s">
        <v>25</v>
      </c>
      <c r="F15" s="248">
        <v>1</v>
      </c>
      <c r="G15" s="248">
        <v>1</v>
      </c>
      <c r="H15" s="247">
        <v>5</v>
      </c>
      <c r="I15" s="252">
        <v>5223894</v>
      </c>
      <c r="J15" s="247">
        <v>5</v>
      </c>
      <c r="K15" s="252">
        <v>5223894</v>
      </c>
      <c r="L15" s="20"/>
      <c r="M15" s="252"/>
      <c r="N15" s="3">
        <f t="shared" si="0"/>
        <v>1</v>
      </c>
      <c r="O15" s="3">
        <f t="shared" si="0"/>
        <v>1</v>
      </c>
      <c r="P15" s="4">
        <f t="shared" si="1"/>
        <v>1</v>
      </c>
      <c r="Q15" s="4">
        <f t="shared" si="2"/>
        <v>1</v>
      </c>
      <c r="R15" s="15"/>
      <c r="S15" s="254"/>
      <c r="T15" s="250"/>
      <c r="U15" s="1">
        <f t="shared" si="3"/>
        <v>1</v>
      </c>
      <c r="V15" s="1">
        <f t="shared" si="3"/>
        <v>1</v>
      </c>
      <c r="W15" s="2">
        <f t="shared" si="4"/>
        <v>1</v>
      </c>
      <c r="X15" s="2">
        <f t="shared" si="5"/>
        <v>1</v>
      </c>
      <c r="Y15" s="256"/>
    </row>
    <row r="16" spans="1:25" ht="30" x14ac:dyDescent="0.25">
      <c r="A16" s="213" t="s">
        <v>11</v>
      </c>
      <c r="B16" s="214" t="s">
        <v>3</v>
      </c>
      <c r="C16" s="18" t="s">
        <v>65</v>
      </c>
      <c r="D16" s="18" t="s">
        <v>66</v>
      </c>
      <c r="E16" s="91" t="s">
        <v>26</v>
      </c>
      <c r="F16" s="248"/>
      <c r="G16" s="248"/>
      <c r="H16" s="251">
        <v>0</v>
      </c>
      <c r="I16" s="252">
        <v>0</v>
      </c>
      <c r="J16" s="254">
        <v>0</v>
      </c>
      <c r="K16" s="250">
        <v>0</v>
      </c>
      <c r="L16" s="20"/>
      <c r="M16" s="252"/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2"/>
        <v>0</v>
      </c>
      <c r="R16" s="15"/>
      <c r="S16" s="254"/>
      <c r="T16" s="250"/>
      <c r="U16" s="1">
        <f t="shared" si="3"/>
        <v>0</v>
      </c>
      <c r="V16" s="1">
        <f t="shared" si="3"/>
        <v>0</v>
      </c>
      <c r="W16" s="2">
        <f t="shared" si="4"/>
        <v>0</v>
      </c>
      <c r="X16" s="2">
        <f t="shared" si="5"/>
        <v>0</v>
      </c>
      <c r="Y16" s="256"/>
    </row>
    <row r="17" spans="1:25" ht="30" x14ac:dyDescent="0.25">
      <c r="A17" s="213"/>
      <c r="B17" s="214"/>
      <c r="C17" s="18" t="s">
        <v>63</v>
      </c>
      <c r="D17" s="18" t="s">
        <v>60</v>
      </c>
      <c r="E17" s="91" t="s">
        <v>26</v>
      </c>
      <c r="F17" s="248"/>
      <c r="G17" s="248"/>
      <c r="H17" s="251">
        <v>0</v>
      </c>
      <c r="I17" s="252">
        <v>0</v>
      </c>
      <c r="J17" s="254">
        <v>0</v>
      </c>
      <c r="K17" s="250">
        <v>0</v>
      </c>
      <c r="L17" s="20"/>
      <c r="M17" s="252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254"/>
      <c r="T17" s="250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256"/>
    </row>
    <row r="18" spans="1:25" ht="30" x14ac:dyDescent="0.25">
      <c r="A18" s="213"/>
      <c r="B18" s="18" t="s">
        <v>4</v>
      </c>
      <c r="C18" s="18" t="s">
        <v>67</v>
      </c>
      <c r="D18" s="18" t="s">
        <v>66</v>
      </c>
      <c r="E18" s="246" t="s">
        <v>25</v>
      </c>
      <c r="F18" s="248">
        <v>0.03</v>
      </c>
      <c r="G18" s="248">
        <v>0.03</v>
      </c>
      <c r="H18" s="247">
        <v>5</v>
      </c>
      <c r="I18" s="252">
        <v>463480</v>
      </c>
      <c r="J18" s="247">
        <v>5</v>
      </c>
      <c r="K18" s="252">
        <v>1891360</v>
      </c>
      <c r="L18" s="20"/>
      <c r="M18" s="252"/>
      <c r="N18" s="3">
        <f t="shared" si="0"/>
        <v>1</v>
      </c>
      <c r="O18" s="3">
        <f t="shared" si="0"/>
        <v>1</v>
      </c>
      <c r="P18" s="4">
        <f t="shared" si="1"/>
        <v>33.333333333333336</v>
      </c>
      <c r="Q18" s="4">
        <f t="shared" si="2"/>
        <v>33.333333333333336</v>
      </c>
      <c r="R18" s="15"/>
      <c r="S18" s="254"/>
      <c r="T18" s="250"/>
      <c r="U18" s="1">
        <f t="shared" si="3"/>
        <v>1</v>
      </c>
      <c r="V18" s="1">
        <f t="shared" si="3"/>
        <v>1</v>
      </c>
      <c r="W18" s="2">
        <f t="shared" si="4"/>
        <v>33.333333333333336</v>
      </c>
      <c r="X18" s="2">
        <f t="shared" si="5"/>
        <v>33.333333333333336</v>
      </c>
      <c r="Y18" s="256"/>
    </row>
    <row r="19" spans="1:25" ht="30" x14ac:dyDescent="0.25">
      <c r="A19" s="213"/>
      <c r="B19" s="214" t="s">
        <v>5</v>
      </c>
      <c r="C19" s="18" t="s">
        <v>68</v>
      </c>
      <c r="D19" s="18" t="s">
        <v>62</v>
      </c>
      <c r="E19" s="246" t="s">
        <v>26</v>
      </c>
      <c r="F19" s="279"/>
      <c r="G19" s="279"/>
      <c r="H19" s="251">
        <v>0</v>
      </c>
      <c r="I19" s="252">
        <v>0</v>
      </c>
      <c r="J19" s="254"/>
      <c r="K19" s="250"/>
      <c r="L19" s="20"/>
      <c r="M19" s="252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254"/>
      <c r="T19" s="250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256"/>
    </row>
    <row r="20" spans="1:25" ht="60" x14ac:dyDescent="0.25">
      <c r="A20" s="213"/>
      <c r="B20" s="214"/>
      <c r="C20" s="18" t="s">
        <v>69</v>
      </c>
      <c r="D20" s="18" t="s">
        <v>70</v>
      </c>
      <c r="E20" s="246" t="s">
        <v>26</v>
      </c>
      <c r="F20" s="279"/>
      <c r="G20" s="279"/>
      <c r="H20" s="247">
        <v>2</v>
      </c>
      <c r="I20" s="252">
        <v>0</v>
      </c>
      <c r="J20" s="247">
        <v>2</v>
      </c>
      <c r="K20" s="252">
        <v>0</v>
      </c>
      <c r="L20" s="20"/>
      <c r="M20" s="252"/>
      <c r="N20" s="3">
        <f t="shared" si="0"/>
        <v>1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254"/>
      <c r="T20" s="250"/>
      <c r="U20" s="1">
        <f t="shared" si="3"/>
        <v>1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256"/>
    </row>
    <row r="21" spans="1:25" ht="30" x14ac:dyDescent="0.25">
      <c r="A21" s="213"/>
      <c r="B21" s="214"/>
      <c r="C21" s="18" t="s">
        <v>31</v>
      </c>
      <c r="D21" s="18" t="s">
        <v>62</v>
      </c>
      <c r="E21" s="246" t="s">
        <v>26</v>
      </c>
      <c r="F21" s="279"/>
      <c r="G21" s="279"/>
      <c r="H21" s="247">
        <v>2</v>
      </c>
      <c r="I21" s="252">
        <v>1267234</v>
      </c>
      <c r="J21" s="247">
        <v>2</v>
      </c>
      <c r="K21" s="252">
        <v>1497234</v>
      </c>
      <c r="L21" s="20"/>
      <c r="M21" s="252"/>
      <c r="N21" s="3">
        <f t="shared" si="0"/>
        <v>1</v>
      </c>
      <c r="O21" s="3">
        <f t="shared" si="0"/>
        <v>1</v>
      </c>
      <c r="P21" s="4">
        <f t="shared" si="1"/>
        <v>0</v>
      </c>
      <c r="Q21" s="4">
        <f t="shared" si="2"/>
        <v>0</v>
      </c>
      <c r="R21" s="15"/>
      <c r="S21" s="254"/>
      <c r="T21" s="250"/>
      <c r="U21" s="1">
        <f t="shared" si="3"/>
        <v>1</v>
      </c>
      <c r="V21" s="1">
        <f t="shared" si="3"/>
        <v>1</v>
      </c>
      <c r="W21" s="2">
        <f t="shared" si="4"/>
        <v>0</v>
      </c>
      <c r="X21" s="2">
        <f t="shared" si="5"/>
        <v>0</v>
      </c>
      <c r="Y21" s="256"/>
    </row>
    <row r="22" spans="1:25" ht="45" x14ac:dyDescent="0.25">
      <c r="A22" s="213"/>
      <c r="B22" s="214"/>
      <c r="C22" s="18" t="s">
        <v>32</v>
      </c>
      <c r="D22" s="18" t="s">
        <v>72</v>
      </c>
      <c r="E22" s="246" t="s">
        <v>26</v>
      </c>
      <c r="F22" s="279"/>
      <c r="G22" s="279"/>
      <c r="H22" s="251">
        <v>0</v>
      </c>
      <c r="I22" s="252">
        <v>0</v>
      </c>
      <c r="J22" s="254">
        <v>0</v>
      </c>
      <c r="K22" s="250">
        <v>0</v>
      </c>
      <c r="L22" s="20"/>
      <c r="M22" s="252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254"/>
      <c r="T22" s="250"/>
      <c r="U22" s="1">
        <f t="shared" si="3"/>
        <v>0</v>
      </c>
      <c r="V22" s="1">
        <f t="shared" si="3"/>
        <v>0</v>
      </c>
      <c r="W22" s="2">
        <f t="shared" si="4"/>
        <v>0</v>
      </c>
      <c r="X22" s="2">
        <f t="shared" si="5"/>
        <v>0</v>
      </c>
      <c r="Y22" s="256"/>
    </row>
    <row r="23" spans="1:25" ht="30" x14ac:dyDescent="0.25">
      <c r="A23" s="213"/>
      <c r="B23" s="215" t="s">
        <v>6</v>
      </c>
      <c r="C23" s="18" t="s">
        <v>73</v>
      </c>
      <c r="D23" s="18" t="s">
        <v>75</v>
      </c>
      <c r="E23" s="246" t="s">
        <v>26</v>
      </c>
      <c r="F23" s="279"/>
      <c r="G23" s="279"/>
      <c r="H23" s="247">
        <v>1408</v>
      </c>
      <c r="I23" s="252">
        <v>133000</v>
      </c>
      <c r="J23" s="247">
        <v>1408</v>
      </c>
      <c r="K23" s="250">
        <v>133000</v>
      </c>
      <c r="L23" s="20"/>
      <c r="M23" s="252"/>
      <c r="N23" s="3">
        <f t="shared" si="0"/>
        <v>1</v>
      </c>
      <c r="O23" s="3">
        <f t="shared" si="0"/>
        <v>1</v>
      </c>
      <c r="P23" s="4">
        <f t="shared" si="1"/>
        <v>0</v>
      </c>
      <c r="Q23" s="4">
        <f t="shared" si="2"/>
        <v>0</v>
      </c>
      <c r="R23" s="15"/>
      <c r="S23" s="254"/>
      <c r="T23" s="250"/>
      <c r="U23" s="1">
        <f t="shared" si="3"/>
        <v>1</v>
      </c>
      <c r="V23" s="1">
        <f t="shared" si="3"/>
        <v>1</v>
      </c>
      <c r="W23" s="2">
        <f t="shared" si="4"/>
        <v>0</v>
      </c>
      <c r="X23" s="2">
        <f t="shared" si="5"/>
        <v>0</v>
      </c>
      <c r="Y23" s="256"/>
    </row>
    <row r="24" spans="1:25" ht="30" x14ac:dyDescent="0.25">
      <c r="A24" s="213"/>
      <c r="B24" s="216"/>
      <c r="C24" s="18" t="s">
        <v>74</v>
      </c>
      <c r="D24" s="18" t="s">
        <v>76</v>
      </c>
      <c r="E24" s="246" t="s">
        <v>26</v>
      </c>
      <c r="F24" s="279"/>
      <c r="G24" s="279"/>
      <c r="H24" s="251">
        <v>0</v>
      </c>
      <c r="I24" s="252">
        <v>0</v>
      </c>
      <c r="J24" s="254">
        <v>0</v>
      </c>
      <c r="K24" s="250">
        <v>0</v>
      </c>
      <c r="L24" s="20"/>
      <c r="M24" s="252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254"/>
      <c r="T24" s="250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256"/>
    </row>
    <row r="25" spans="1:25" ht="90" x14ac:dyDescent="0.25">
      <c r="A25" s="213"/>
      <c r="B25" s="207" t="s">
        <v>37</v>
      </c>
      <c r="C25" s="18" t="s">
        <v>29</v>
      </c>
      <c r="D25" s="18" t="s">
        <v>62</v>
      </c>
      <c r="E25" s="246" t="s">
        <v>26</v>
      </c>
      <c r="F25" s="279"/>
      <c r="G25" s="279"/>
      <c r="H25" s="251">
        <v>0</v>
      </c>
      <c r="I25" s="252">
        <v>0</v>
      </c>
      <c r="J25" s="254">
        <v>0</v>
      </c>
      <c r="K25" s="250">
        <v>0</v>
      </c>
      <c r="L25" s="20"/>
      <c r="M25" s="252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254"/>
      <c r="T25" s="250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256"/>
    </row>
    <row r="26" spans="1:25" ht="75" x14ac:dyDescent="0.25">
      <c r="A26" s="213"/>
      <c r="B26" s="217"/>
      <c r="C26" s="18" t="s">
        <v>28</v>
      </c>
      <c r="D26" s="18" t="s">
        <v>62</v>
      </c>
      <c r="E26" s="246" t="s">
        <v>26</v>
      </c>
      <c r="F26" s="279"/>
      <c r="G26" s="279"/>
      <c r="H26" s="251">
        <v>0</v>
      </c>
      <c r="I26" s="252">
        <v>0</v>
      </c>
      <c r="J26" s="254">
        <v>0</v>
      </c>
      <c r="K26" s="250">
        <v>0</v>
      </c>
      <c r="L26" s="20"/>
      <c r="M26" s="252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254"/>
      <c r="T26" s="250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256"/>
    </row>
    <row r="27" spans="1:25" ht="60" x14ac:dyDescent="0.25">
      <c r="A27" s="213"/>
      <c r="B27" s="207" t="s">
        <v>38</v>
      </c>
      <c r="C27" s="18" t="s">
        <v>27</v>
      </c>
      <c r="D27" s="18" t="s">
        <v>77</v>
      </c>
      <c r="E27" s="246" t="s">
        <v>26</v>
      </c>
      <c r="F27" s="279"/>
      <c r="G27" s="279"/>
      <c r="H27" s="251">
        <v>0</v>
      </c>
      <c r="I27" s="252">
        <v>0</v>
      </c>
      <c r="J27" s="254">
        <v>0</v>
      </c>
      <c r="K27" s="250">
        <v>0</v>
      </c>
      <c r="L27" s="20"/>
      <c r="M27" s="252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254"/>
      <c r="T27" s="250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256"/>
    </row>
    <row r="28" spans="1:25" ht="60" x14ac:dyDescent="0.25">
      <c r="A28" s="213"/>
      <c r="B28" s="208"/>
      <c r="C28" s="22" t="s">
        <v>14</v>
      </c>
      <c r="D28" s="90" t="s">
        <v>77</v>
      </c>
      <c r="E28" s="246" t="s">
        <v>25</v>
      </c>
      <c r="F28" s="248">
        <v>0.5</v>
      </c>
      <c r="G28" s="248">
        <v>0.5</v>
      </c>
      <c r="H28" s="251">
        <v>0</v>
      </c>
      <c r="I28" s="252">
        <v>0</v>
      </c>
      <c r="J28" s="247">
        <v>3</v>
      </c>
      <c r="K28" s="250">
        <v>285600</v>
      </c>
      <c r="L28" s="20"/>
      <c r="M28" s="252"/>
      <c r="N28" s="3">
        <f t="shared" ref="N28:O32" si="6">IFERROR((1-(L28/H27)),0)</f>
        <v>0</v>
      </c>
      <c r="O28" s="3">
        <f t="shared" si="6"/>
        <v>0</v>
      </c>
      <c r="P28" s="4">
        <f t="shared" si="1"/>
        <v>0</v>
      </c>
      <c r="Q28" s="4">
        <f t="shared" si="2"/>
        <v>0</v>
      </c>
      <c r="R28" s="15"/>
      <c r="S28" s="254"/>
      <c r="T28" s="250"/>
      <c r="U28" s="1">
        <f t="shared" ref="U28:V32" si="7">IFERROR((1-(S28/J27)),0)</f>
        <v>0</v>
      </c>
      <c r="V28" s="1">
        <f t="shared" si="7"/>
        <v>0</v>
      </c>
      <c r="W28" s="2">
        <f t="shared" si="4"/>
        <v>0</v>
      </c>
      <c r="X28" s="2">
        <f t="shared" si="5"/>
        <v>0</v>
      </c>
      <c r="Y28" s="256"/>
    </row>
    <row r="29" spans="1:25" ht="75" x14ac:dyDescent="0.25">
      <c r="A29" s="213"/>
      <c r="B29" s="18" t="s">
        <v>7</v>
      </c>
      <c r="C29" s="18" t="s">
        <v>78</v>
      </c>
      <c r="D29" s="18" t="s">
        <v>79</v>
      </c>
      <c r="E29" s="246" t="s">
        <v>26</v>
      </c>
      <c r="F29" s="36"/>
      <c r="G29" s="36"/>
      <c r="H29" s="247">
        <v>2</v>
      </c>
      <c r="I29" s="252">
        <v>5549418</v>
      </c>
      <c r="J29" s="247">
        <v>10</v>
      </c>
      <c r="K29" s="250">
        <v>33250000</v>
      </c>
      <c r="L29" s="20"/>
      <c r="M29" s="21"/>
      <c r="N29" s="3">
        <f>IFERROR((1-(L29/#REF!)),0)</f>
        <v>0</v>
      </c>
      <c r="O29" s="3">
        <f>IFERROR((1-(M29/#REF!)),0)</f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>IFERROR((1-(S29/#REF!)),0)</f>
        <v>0</v>
      </c>
      <c r="V29" s="1">
        <f>IFERROR((1-(T29/#REF!)),0)</f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04" t="s">
        <v>12</v>
      </c>
      <c r="B30" s="207" t="s">
        <v>8</v>
      </c>
      <c r="C30" s="22" t="s">
        <v>15</v>
      </c>
      <c r="D30" s="22" t="s">
        <v>80</v>
      </c>
      <c r="E30" s="246" t="s">
        <v>26</v>
      </c>
      <c r="F30" s="235"/>
      <c r="G30" s="235"/>
      <c r="H30" s="247">
        <v>100</v>
      </c>
      <c r="I30" s="260">
        <v>532844</v>
      </c>
      <c r="J30" s="247">
        <v>213</v>
      </c>
      <c r="K30" s="16">
        <v>1449574</v>
      </c>
      <c r="L30" s="20"/>
      <c r="M30" s="21"/>
      <c r="N30" s="3">
        <f t="shared" si="6"/>
        <v>1</v>
      </c>
      <c r="O30" s="3">
        <f t="shared" si="6"/>
        <v>1</v>
      </c>
      <c r="P30" s="4">
        <f t="shared" si="1"/>
        <v>0</v>
      </c>
      <c r="Q30" s="4">
        <f t="shared" si="2"/>
        <v>0</v>
      </c>
      <c r="R30" s="15"/>
      <c r="S30" s="40"/>
      <c r="T30" s="16"/>
      <c r="U30" s="1">
        <f t="shared" si="7"/>
        <v>1</v>
      </c>
      <c r="V30" s="1">
        <f t="shared" si="7"/>
        <v>1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05"/>
      <c r="B31" s="208"/>
      <c r="C31" s="22" t="s">
        <v>16</v>
      </c>
      <c r="D31" s="22" t="s">
        <v>80</v>
      </c>
      <c r="E31" s="246" t="s">
        <v>26</v>
      </c>
      <c r="F31" s="235"/>
      <c r="G31" s="235"/>
      <c r="H31" s="20">
        <v>0</v>
      </c>
      <c r="I31" s="21">
        <v>0</v>
      </c>
      <c r="J31" s="254">
        <v>0</v>
      </c>
      <c r="K31" s="16">
        <v>0</v>
      </c>
      <c r="L31" s="20"/>
      <c r="M31" s="21"/>
      <c r="N31" s="3">
        <f t="shared" si="6"/>
        <v>1</v>
      </c>
      <c r="O31" s="3">
        <f t="shared" si="6"/>
        <v>1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7"/>
        <v>1</v>
      </c>
      <c r="V31" s="1">
        <f t="shared" si="7"/>
        <v>1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06"/>
      <c r="B32" s="209"/>
      <c r="C32" s="24" t="s">
        <v>17</v>
      </c>
      <c r="D32" s="24" t="s">
        <v>81</v>
      </c>
      <c r="E32" s="261" t="s">
        <v>26</v>
      </c>
      <c r="F32" s="236"/>
      <c r="G32" s="236"/>
      <c r="H32" s="247">
        <v>12464</v>
      </c>
      <c r="I32" s="262">
        <v>7976230</v>
      </c>
      <c r="J32" s="247">
        <v>25245</v>
      </c>
      <c r="K32" s="16">
        <v>35694360</v>
      </c>
      <c r="L32" s="45"/>
      <c r="M32" s="46"/>
      <c r="N32" s="3">
        <f t="shared" si="6"/>
        <v>0</v>
      </c>
      <c r="O32" s="3">
        <f t="shared" si="6"/>
        <v>0</v>
      </c>
      <c r="P32" s="4">
        <f t="shared" si="1"/>
        <v>0</v>
      </c>
      <c r="Q32" s="4">
        <f t="shared" si="2"/>
        <v>0</v>
      </c>
      <c r="R32" s="23"/>
      <c r="S32" s="40"/>
      <c r="T32" s="16"/>
      <c r="U32" s="1">
        <f t="shared" si="7"/>
        <v>0</v>
      </c>
      <c r="V32" s="1">
        <f t="shared" si="7"/>
        <v>0</v>
      </c>
      <c r="W32" s="2">
        <f t="shared" si="4"/>
        <v>0</v>
      </c>
      <c r="X32" s="2">
        <f t="shared" si="5"/>
        <v>0</v>
      </c>
      <c r="Y32" s="17"/>
    </row>
    <row r="33" spans="1:25" ht="60" x14ac:dyDescent="0.25">
      <c r="A33" s="280" t="s">
        <v>92</v>
      </c>
      <c r="B33" s="13" t="s">
        <v>0</v>
      </c>
      <c r="C33" s="13" t="s">
        <v>0</v>
      </c>
      <c r="D33" s="13" t="s">
        <v>59</v>
      </c>
      <c r="E33" s="91" t="s">
        <v>26</v>
      </c>
      <c r="F33" s="14"/>
      <c r="G33" s="14"/>
      <c r="H33" s="247">
        <v>58</v>
      </c>
      <c r="I33" s="16">
        <v>2978690107</v>
      </c>
      <c r="J33" s="247">
        <v>110</v>
      </c>
      <c r="K33" s="16">
        <v>3902376887</v>
      </c>
      <c r="L33" s="15"/>
      <c r="M33" s="16"/>
      <c r="N33" s="14" t="s">
        <v>94</v>
      </c>
      <c r="O33" s="14" t="s">
        <v>94</v>
      </c>
      <c r="P33" s="14" t="s">
        <v>94</v>
      </c>
      <c r="Q33" s="14" t="s">
        <v>94</v>
      </c>
      <c r="R33" s="15"/>
      <c r="S33" s="40"/>
      <c r="T33" s="16"/>
      <c r="U33" s="14" t="s">
        <v>94</v>
      </c>
      <c r="V33" s="14" t="s">
        <v>94</v>
      </c>
      <c r="W33" s="14" t="s">
        <v>94</v>
      </c>
      <c r="X33" s="14" t="s">
        <v>94</v>
      </c>
      <c r="Y33" s="17"/>
    </row>
    <row r="34" spans="1:25" ht="45.75" x14ac:dyDescent="0.25">
      <c r="A34" s="281" t="s">
        <v>93</v>
      </c>
      <c r="H34" s="6"/>
      <c r="I34" s="6"/>
      <c r="J34" s="6"/>
      <c r="K34" s="6"/>
    </row>
    <row r="35" spans="1:25" x14ac:dyDescent="0.25">
      <c r="A35" s="240" t="s">
        <v>101</v>
      </c>
      <c r="B35" s="241"/>
      <c r="C35" s="241"/>
      <c r="D35" s="241"/>
      <c r="E35" s="282"/>
      <c r="F35" s="283">
        <f>AVERAGE(F12:F33)</f>
        <v>0.63249999999999995</v>
      </c>
      <c r="G35" s="283">
        <f>AVERAGE(G12:G33)</f>
        <v>0.63249999999999995</v>
      </c>
      <c r="H35" s="243"/>
      <c r="I35" s="243"/>
      <c r="J35" s="243"/>
      <c r="K35" s="243"/>
      <c r="L35" s="241"/>
      <c r="M35" s="241"/>
      <c r="N35" s="241"/>
      <c r="O35" s="241"/>
      <c r="P35" s="241"/>
      <c r="Q35" s="241"/>
      <c r="R35" s="241"/>
      <c r="S35" s="244"/>
      <c r="T35" s="241"/>
      <c r="U35" s="241"/>
      <c r="V35" s="241"/>
      <c r="W35" s="241"/>
      <c r="X35" s="241"/>
    </row>
  </sheetData>
  <mergeCells count="44"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J8:K9"/>
    <mergeCell ref="L8:O8"/>
    <mergeCell ref="S8:Y8"/>
    <mergeCell ref="L9:R9"/>
    <mergeCell ref="S9:Y9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3F466AA7-0B67-404D-99FE-82EAD0BFBF8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19D42577-0E69-4B62-A3C5-F4471568BC50}"/>
    <dataValidation allowBlank="1" showInputMessage="1" showErrorMessage="1" prompt="Si en la celda &quot;E&quot;, selecionó SI, defina una meta en porcentaje para mantener o reducir el gasto en la vigencia. (En giros presupuestales)" sqref="F8:F11" xr:uid="{1C94628A-97CD-4D51-8181-532362F8824A}"/>
    <dataValidation allowBlank="1" showInputMessage="1" showErrorMessage="1" prompt="Si en la celda &quot;E&quot;, selecionó SI, defina una meta en porcentaje para mantener o reducir el gasto en la vigencia. (En unidad de medida)" sqref="G8:G11" xr:uid="{2C5D0087-0712-4857-88A3-FE3E2E967362}"/>
    <dataValidation allowBlank="1" showInputMessage="1" showErrorMessage="1" prompt="Relacione el dato de consumo asociado al rubro, componente y unidad de medida reportado en el  mismo periodo del año anterior_x000a_" sqref="H10:H11 J10:J11" xr:uid="{8F50D389-DDE4-4E8B-AA15-A4D8D95BB6FA}"/>
    <dataValidation allowBlank="1" showInputMessage="1" showErrorMessage="1" prompt="Relacione los giros realizados  en el  mismo periodo del año anterior, relacionados con el rubro y el componente. Valores en pesos." sqref="K10:K11" xr:uid="{1B060CE8-600D-441E-BFA8-C675C0435273}"/>
    <dataValidation allowBlank="1" showInputMessage="1" showErrorMessage="1" prompt="Relacione el dato de consumo asociado al rubro, componente y unidad de medida en el periodo de reporte._x000a_" sqref="L11 S11" xr:uid="{1573CC25-A658-4F0F-9418-40B24109FB23}"/>
    <dataValidation allowBlank="1" showInputMessage="1" showErrorMessage="1" prompt="Relacione los giros realizados  en el  periodo de reporte para el rubro y el componente. Valores en pesos." sqref="M11" xr:uid="{24F11791-C4D4-4ED8-ADDB-F9BE61E5AFFE}"/>
    <dataValidation allowBlank="1" showInputMessage="1" showErrorMessage="1" prompt="Relacione los giros realizados  en el  periodo de reporte para el rubro y el componente. Valores en pesos._x000a_" sqref="T11" xr:uid="{FD07E97D-6C96-461A-A3EA-8711F7A03E2D}"/>
    <dataValidation allowBlank="1" showInputMessage="1" showErrorMessage="1" prompt="Escribir el otro sector que no se encuentra en la lista desplegable" sqref="B3:G3" xr:uid="{71E7F920-D0C1-414B-BC25-67B3289396ED}"/>
    <dataValidation allowBlank="1" showInputMessage="1" showErrorMessage="1" prompt="Escribir la otra entidad que no se encuentra en la lista desplegable" sqref="J3:Y3" xr:uid="{F1781926-32B5-48A8-9031-A204587BB01F}"/>
    <dataValidation type="list" allowBlank="1" showInputMessage="1" showErrorMessage="1" sqref="J2:Y2" xr:uid="{AD135020-5B8D-469D-AC82-77C0AE9A93FB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8C58FBD6-EAFD-472F-B3BA-1A6CAC390195}"/>
    <dataValidation allowBlank="1" showInputMessage="1" showErrorMessage="1" prompt="Solo aplica para gastos de funcionamiento." sqref="A8:B11" xr:uid="{533D9D7E-6140-4360-B8E1-8F2B0A4FE74E}"/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4"/>
  <sheetViews>
    <sheetView showGridLines="0" tabSelected="1" zoomScale="70" zoomScaleNormal="70" workbookViewId="0">
      <selection activeCell="C8" sqref="C8:C11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11" width="16.8554687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75" customHeight="1" x14ac:dyDescent="0.25">
      <c r="A1" s="5"/>
      <c r="B1" s="5"/>
      <c r="C1" s="126" t="s">
        <v>18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ht="26.25" customHeight="1" x14ac:dyDescent="0.25">
      <c r="A2" s="29" t="s">
        <v>20</v>
      </c>
      <c r="B2" s="122" t="s">
        <v>88</v>
      </c>
      <c r="C2" s="123"/>
      <c r="D2" s="123"/>
      <c r="E2" s="123"/>
      <c r="F2" s="123"/>
      <c r="G2" s="124"/>
      <c r="H2" s="127" t="s">
        <v>19</v>
      </c>
      <c r="I2" s="128"/>
      <c r="J2" s="122" t="s">
        <v>39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6.25" customHeight="1" x14ac:dyDescent="0.25">
      <c r="A3" s="29" t="s">
        <v>87</v>
      </c>
      <c r="B3" s="122"/>
      <c r="C3" s="123"/>
      <c r="D3" s="123"/>
      <c r="E3" s="123"/>
      <c r="F3" s="123"/>
      <c r="G3" s="124"/>
      <c r="H3" s="38"/>
      <c r="I3" s="42" t="s">
        <v>85</v>
      </c>
      <c r="J3" s="122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27.75" customHeight="1" x14ac:dyDescent="0.25">
      <c r="A4" s="7" t="s">
        <v>21</v>
      </c>
      <c r="B4" s="122">
        <v>2022</v>
      </c>
      <c r="C4" s="123"/>
      <c r="D4" s="123"/>
      <c r="E4" s="123"/>
      <c r="F4" s="123"/>
      <c r="G4" s="124"/>
      <c r="H4" s="127" t="s">
        <v>22</v>
      </c>
      <c r="I4" s="128"/>
      <c r="J4" s="122" t="s">
        <v>89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38.25" customHeight="1" x14ac:dyDescent="0.25">
      <c r="A5" s="7" t="s">
        <v>23</v>
      </c>
      <c r="B5" s="122" t="s">
        <v>34</v>
      </c>
      <c r="C5" s="123"/>
      <c r="D5" s="123"/>
      <c r="E5" s="123"/>
      <c r="F5" s="123"/>
      <c r="G5" s="124"/>
      <c r="H5" s="127" t="s">
        <v>24</v>
      </c>
      <c r="I5" s="128"/>
      <c r="J5" s="122" t="s">
        <v>36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ht="19.5" customHeight="1" x14ac:dyDescent="0.25">
      <c r="A6" s="131" t="s">
        <v>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15.75" thickBot="1" x14ac:dyDescent="0.3">
      <c r="A7" s="154" t="s">
        <v>33</v>
      </c>
      <c r="B7" s="155"/>
      <c r="C7" s="155"/>
      <c r="D7" s="155"/>
      <c r="E7" s="155"/>
      <c r="F7" s="155"/>
      <c r="G7" s="156"/>
      <c r="H7" s="30"/>
      <c r="I7" s="30"/>
      <c r="J7" s="30"/>
      <c r="K7" s="30"/>
      <c r="L7" s="129" t="s">
        <v>49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 ht="18" customHeight="1" x14ac:dyDescent="0.25">
      <c r="A8" s="145" t="s">
        <v>83</v>
      </c>
      <c r="B8" s="146"/>
      <c r="C8" s="151" t="s">
        <v>9</v>
      </c>
      <c r="D8" s="145" t="s">
        <v>44</v>
      </c>
      <c r="E8" s="146" t="s">
        <v>82</v>
      </c>
      <c r="F8" s="140" t="s">
        <v>47</v>
      </c>
      <c r="G8" s="140" t="s">
        <v>48</v>
      </c>
      <c r="H8" s="161" t="s">
        <v>52</v>
      </c>
      <c r="I8" s="161"/>
      <c r="J8" s="161" t="s">
        <v>53</v>
      </c>
      <c r="K8" s="162"/>
      <c r="L8" s="159"/>
      <c r="M8" s="160"/>
      <c r="N8" s="160"/>
      <c r="O8" s="160"/>
      <c r="P8" s="80"/>
      <c r="Q8" s="80"/>
      <c r="R8" s="81"/>
      <c r="S8" s="170"/>
      <c r="T8" s="170"/>
      <c r="U8" s="170"/>
      <c r="V8" s="170"/>
      <c r="W8" s="170"/>
      <c r="X8" s="170"/>
      <c r="Y8" s="170"/>
    </row>
    <row r="9" spans="1:25" ht="18" customHeight="1" x14ac:dyDescent="0.25">
      <c r="A9" s="147"/>
      <c r="B9" s="148"/>
      <c r="C9" s="152"/>
      <c r="D9" s="147"/>
      <c r="E9" s="148"/>
      <c r="F9" s="141"/>
      <c r="G9" s="141"/>
      <c r="H9" s="163"/>
      <c r="I9" s="163"/>
      <c r="J9" s="163"/>
      <c r="K9" s="164"/>
      <c r="L9" s="167" t="s">
        <v>50</v>
      </c>
      <c r="M9" s="168"/>
      <c r="N9" s="168"/>
      <c r="O9" s="168"/>
      <c r="P9" s="168"/>
      <c r="Q9" s="168"/>
      <c r="R9" s="169"/>
      <c r="S9" s="157" t="s">
        <v>51</v>
      </c>
      <c r="T9" s="157"/>
      <c r="U9" s="157"/>
      <c r="V9" s="157"/>
      <c r="W9" s="157"/>
      <c r="X9" s="157"/>
      <c r="Y9" s="157"/>
    </row>
    <row r="10" spans="1:25" ht="18" customHeight="1" x14ac:dyDescent="0.25">
      <c r="A10" s="147"/>
      <c r="B10" s="148"/>
      <c r="C10" s="152"/>
      <c r="D10" s="147"/>
      <c r="E10" s="148"/>
      <c r="F10" s="141"/>
      <c r="G10" s="141"/>
      <c r="H10" s="137" t="s">
        <v>45</v>
      </c>
      <c r="I10" s="137" t="s">
        <v>42</v>
      </c>
      <c r="J10" s="137" t="s">
        <v>45</v>
      </c>
      <c r="K10" s="165" t="s">
        <v>42</v>
      </c>
      <c r="L10" s="132" t="s">
        <v>13</v>
      </c>
      <c r="M10" s="133"/>
      <c r="N10" s="133"/>
      <c r="O10" s="133"/>
      <c r="P10" s="133"/>
      <c r="Q10" s="133"/>
      <c r="R10" s="134"/>
      <c r="S10" s="158" t="s">
        <v>13</v>
      </c>
      <c r="T10" s="158"/>
      <c r="U10" s="158"/>
      <c r="V10" s="158"/>
      <c r="W10" s="158"/>
      <c r="X10" s="158"/>
      <c r="Y10" s="158"/>
    </row>
    <row r="11" spans="1:25" ht="152.25" customHeight="1" thickBot="1" x14ac:dyDescent="0.3">
      <c r="A11" s="149"/>
      <c r="B11" s="150"/>
      <c r="C11" s="153"/>
      <c r="D11" s="149"/>
      <c r="E11" s="150"/>
      <c r="F11" s="142"/>
      <c r="G11" s="142"/>
      <c r="H11" s="138"/>
      <c r="I11" s="138"/>
      <c r="J11" s="138"/>
      <c r="K11" s="166"/>
      <c r="L11" s="82" t="s">
        <v>46</v>
      </c>
      <c r="M11" s="75" t="s">
        <v>43</v>
      </c>
      <c r="N11" s="76" t="s">
        <v>55</v>
      </c>
      <c r="O11" s="76" t="s">
        <v>54</v>
      </c>
      <c r="P11" s="77" t="s">
        <v>56</v>
      </c>
      <c r="Q11" s="77" t="s">
        <v>57</v>
      </c>
      <c r="R11" s="83" t="s">
        <v>41</v>
      </c>
      <c r="S11" s="47" t="s">
        <v>46</v>
      </c>
      <c r="T11" s="12" t="s">
        <v>43</v>
      </c>
      <c r="U11" s="26" t="s">
        <v>55</v>
      </c>
      <c r="V11" s="26" t="s">
        <v>54</v>
      </c>
      <c r="W11" s="27" t="s">
        <v>56</v>
      </c>
      <c r="X11" s="27" t="s">
        <v>57</v>
      </c>
      <c r="Y11" s="12" t="s">
        <v>41</v>
      </c>
    </row>
    <row r="12" spans="1:25" ht="60" x14ac:dyDescent="0.25">
      <c r="A12" s="143" t="s">
        <v>91</v>
      </c>
      <c r="B12" s="59" t="s">
        <v>0</v>
      </c>
      <c r="C12" s="63" t="s">
        <v>0</v>
      </c>
      <c r="D12" s="66" t="s">
        <v>59</v>
      </c>
      <c r="E12" s="59" t="s">
        <v>26</v>
      </c>
      <c r="F12" s="60"/>
      <c r="G12" s="60"/>
      <c r="H12" s="61"/>
      <c r="I12" s="62"/>
      <c r="J12" s="61"/>
      <c r="K12" s="70"/>
      <c r="L12" s="84"/>
      <c r="M12" s="51"/>
      <c r="N12" s="78">
        <f>IFERROR((1-(L12/H12)),0)</f>
        <v>0</v>
      </c>
      <c r="O12" s="78">
        <f>IFERROR((1-(M12/I12)),0)</f>
        <v>0</v>
      </c>
      <c r="P12" s="79">
        <f>IFERROR((N12/G12),0)</f>
        <v>0</v>
      </c>
      <c r="Q12" s="79">
        <f>IFERROR((O12/F12),0)</f>
        <v>0</v>
      </c>
      <c r="R12" s="85"/>
      <c r="S12" s="74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50.25" customHeight="1" x14ac:dyDescent="0.25">
      <c r="A13" s="144"/>
      <c r="B13" s="48" t="s">
        <v>1</v>
      </c>
      <c r="C13" s="64" t="s">
        <v>61</v>
      </c>
      <c r="D13" s="67" t="s">
        <v>58</v>
      </c>
      <c r="E13" s="48" t="s">
        <v>26</v>
      </c>
      <c r="F13" s="49"/>
      <c r="G13" s="49"/>
      <c r="H13" s="50"/>
      <c r="I13" s="51"/>
      <c r="J13" s="50"/>
      <c r="K13" s="71"/>
      <c r="L13" s="84"/>
      <c r="M13" s="51"/>
      <c r="N13" s="78">
        <f t="shared" ref="N13:N32" si="0">IFERROR((1-(L13/H13)),0)</f>
        <v>0</v>
      </c>
      <c r="O13" s="78">
        <f t="shared" ref="O13:O32" si="1">IFERROR((1-(M13/I13)),0)</f>
        <v>0</v>
      </c>
      <c r="P13" s="79">
        <f t="shared" ref="P13:P32" si="2">IFERROR((N13/G13),0)</f>
        <v>0</v>
      </c>
      <c r="Q13" s="79">
        <f t="shared" ref="Q13:Q32" si="3">IFERROR((O13/F13),0)</f>
        <v>0</v>
      </c>
      <c r="R13" s="85"/>
      <c r="S13" s="74"/>
      <c r="T13" s="16"/>
      <c r="U13" s="1">
        <f t="shared" ref="U13:U32" si="4">IFERROR((1-(S13/J13)),0)</f>
        <v>0</v>
      </c>
      <c r="V13" s="1">
        <f t="shared" ref="V13:V32" si="5">IFERROR((1-(T13/K13)),0)</f>
        <v>0</v>
      </c>
      <c r="W13" s="2">
        <f t="shared" ref="W13:W32" si="6">IFERROR((U13/G13),0)</f>
        <v>0</v>
      </c>
      <c r="X13" s="2">
        <f t="shared" ref="X13:X32" si="7">IFERROR((V13/F13),0)</f>
        <v>0</v>
      </c>
      <c r="Y13" s="17"/>
    </row>
    <row r="14" spans="1:25" ht="79.5" customHeight="1" x14ac:dyDescent="0.25">
      <c r="A14" s="139" t="s">
        <v>10</v>
      </c>
      <c r="B14" s="136" t="s">
        <v>2</v>
      </c>
      <c r="C14" s="64" t="s">
        <v>30</v>
      </c>
      <c r="D14" s="67" t="s">
        <v>71</v>
      </c>
      <c r="E14" s="48" t="s">
        <v>26</v>
      </c>
      <c r="F14" s="52"/>
      <c r="G14" s="52"/>
      <c r="H14" s="50"/>
      <c r="I14" s="51"/>
      <c r="J14" s="50"/>
      <c r="K14" s="71"/>
      <c r="L14" s="84"/>
      <c r="M14" s="51"/>
      <c r="N14" s="78">
        <f t="shared" si="0"/>
        <v>0</v>
      </c>
      <c r="O14" s="78">
        <f t="shared" si="1"/>
        <v>0</v>
      </c>
      <c r="P14" s="79">
        <f t="shared" si="2"/>
        <v>0</v>
      </c>
      <c r="Q14" s="79">
        <f t="shared" si="3"/>
        <v>0</v>
      </c>
      <c r="R14" s="85"/>
      <c r="S14" s="74"/>
      <c r="T14" s="16"/>
      <c r="U14" s="1">
        <f t="shared" si="4"/>
        <v>0</v>
      </c>
      <c r="V14" s="1">
        <f t="shared" si="5"/>
        <v>0</v>
      </c>
      <c r="W14" s="2">
        <f t="shared" si="6"/>
        <v>0</v>
      </c>
      <c r="X14" s="2">
        <f t="shared" si="7"/>
        <v>0</v>
      </c>
      <c r="Y14" s="17"/>
    </row>
    <row r="15" spans="1:25" ht="15.75" customHeight="1" x14ac:dyDescent="0.25">
      <c r="A15" s="139"/>
      <c r="B15" s="136"/>
      <c r="C15" s="64" t="s">
        <v>64</v>
      </c>
      <c r="D15" s="67" t="s">
        <v>62</v>
      </c>
      <c r="E15" s="48" t="s">
        <v>26</v>
      </c>
      <c r="F15" s="52"/>
      <c r="G15" s="52"/>
      <c r="H15" s="50"/>
      <c r="I15" s="51"/>
      <c r="J15" s="50"/>
      <c r="K15" s="71"/>
      <c r="L15" s="84"/>
      <c r="M15" s="51"/>
      <c r="N15" s="78">
        <f t="shared" si="0"/>
        <v>0</v>
      </c>
      <c r="O15" s="78">
        <f t="shared" si="1"/>
        <v>0</v>
      </c>
      <c r="P15" s="79">
        <f t="shared" si="2"/>
        <v>0</v>
      </c>
      <c r="Q15" s="79">
        <f t="shared" si="3"/>
        <v>0</v>
      </c>
      <c r="R15" s="85"/>
      <c r="S15" s="74"/>
      <c r="T15" s="16"/>
      <c r="U15" s="1">
        <f t="shared" si="4"/>
        <v>0</v>
      </c>
      <c r="V15" s="1">
        <f t="shared" si="5"/>
        <v>0</v>
      </c>
      <c r="W15" s="2">
        <f t="shared" si="6"/>
        <v>0</v>
      </c>
      <c r="X15" s="2">
        <f t="shared" si="7"/>
        <v>0</v>
      </c>
      <c r="Y15" s="17"/>
    </row>
    <row r="16" spans="1:25" ht="30" x14ac:dyDescent="0.25">
      <c r="A16" s="139" t="s">
        <v>11</v>
      </c>
      <c r="B16" s="136" t="s">
        <v>3</v>
      </c>
      <c r="C16" s="64" t="s">
        <v>65</v>
      </c>
      <c r="D16" s="68" t="s">
        <v>66</v>
      </c>
      <c r="E16" s="48" t="s">
        <v>26</v>
      </c>
      <c r="F16" s="49">
        <v>0</v>
      </c>
      <c r="G16" s="49">
        <v>0</v>
      </c>
      <c r="H16" s="50">
        <v>113</v>
      </c>
      <c r="I16" s="51">
        <v>29287490</v>
      </c>
      <c r="J16" s="50">
        <v>113</v>
      </c>
      <c r="K16" s="72">
        <v>54796432</v>
      </c>
      <c r="L16" s="86">
        <v>94</v>
      </c>
      <c r="M16" s="51">
        <v>21283235</v>
      </c>
      <c r="N16" s="78">
        <f>IFERROR((1-(L16/H16)),0)</f>
        <v>0.16814159292035402</v>
      </c>
      <c r="O16" s="78">
        <f t="shared" si="1"/>
        <v>0.27329945311120896</v>
      </c>
      <c r="P16" s="79">
        <f t="shared" si="2"/>
        <v>0</v>
      </c>
      <c r="Q16" s="79">
        <f t="shared" si="3"/>
        <v>0</v>
      </c>
      <c r="R16" s="85"/>
      <c r="S16" s="74">
        <v>94</v>
      </c>
      <c r="T16" s="16">
        <v>43926520</v>
      </c>
      <c r="U16" s="1">
        <f t="shared" si="4"/>
        <v>0.16814159292035402</v>
      </c>
      <c r="V16" s="1">
        <f t="shared" si="5"/>
        <v>0.19836897409670762</v>
      </c>
      <c r="W16" s="2">
        <f t="shared" si="6"/>
        <v>0</v>
      </c>
      <c r="X16" s="2">
        <f t="shared" si="7"/>
        <v>0</v>
      </c>
      <c r="Y16" s="17"/>
    </row>
    <row r="17" spans="1:25" ht="48" customHeight="1" x14ac:dyDescent="0.25">
      <c r="A17" s="139"/>
      <c r="B17" s="136"/>
      <c r="C17" s="64" t="s">
        <v>63</v>
      </c>
      <c r="D17" s="68" t="s">
        <v>60</v>
      </c>
      <c r="E17" s="48" t="s">
        <v>26</v>
      </c>
      <c r="F17" s="49">
        <v>0</v>
      </c>
      <c r="G17" s="49">
        <v>0</v>
      </c>
      <c r="H17" s="50">
        <v>0</v>
      </c>
      <c r="I17" s="51">
        <v>0</v>
      </c>
      <c r="J17" s="50">
        <v>0</v>
      </c>
      <c r="K17" s="72">
        <v>0</v>
      </c>
      <c r="L17" s="86">
        <v>0</v>
      </c>
      <c r="M17" s="51">
        <v>0</v>
      </c>
      <c r="N17" s="78">
        <f t="shared" si="0"/>
        <v>0</v>
      </c>
      <c r="O17" s="78">
        <f t="shared" si="1"/>
        <v>0</v>
      </c>
      <c r="P17" s="79">
        <f t="shared" si="2"/>
        <v>0</v>
      </c>
      <c r="Q17" s="79">
        <f t="shared" si="3"/>
        <v>0</v>
      </c>
      <c r="R17" s="85"/>
      <c r="S17" s="74">
        <v>0</v>
      </c>
      <c r="T17" s="16">
        <v>0</v>
      </c>
      <c r="U17" s="1">
        <f t="shared" si="4"/>
        <v>0</v>
      </c>
      <c r="V17" s="1">
        <f t="shared" si="5"/>
        <v>0</v>
      </c>
      <c r="W17" s="2">
        <f t="shared" si="6"/>
        <v>0</v>
      </c>
      <c r="X17" s="2">
        <f t="shared" si="7"/>
        <v>0</v>
      </c>
      <c r="Y17" s="17"/>
    </row>
    <row r="18" spans="1:25" ht="30" x14ac:dyDescent="0.25">
      <c r="A18" s="139"/>
      <c r="B18" s="48" t="s">
        <v>4</v>
      </c>
      <c r="C18" s="64" t="s">
        <v>67</v>
      </c>
      <c r="D18" s="68" t="s">
        <v>66</v>
      </c>
      <c r="E18" s="48" t="s">
        <v>26</v>
      </c>
      <c r="F18" s="49">
        <v>0</v>
      </c>
      <c r="G18" s="49">
        <v>0</v>
      </c>
      <c r="H18" s="50">
        <v>448</v>
      </c>
      <c r="I18" s="51">
        <v>340115679</v>
      </c>
      <c r="J18" s="50">
        <v>448</v>
      </c>
      <c r="K18" s="72">
        <v>666270081</v>
      </c>
      <c r="L18" s="86">
        <v>448</v>
      </c>
      <c r="M18" s="51">
        <v>393170800</v>
      </c>
      <c r="N18" s="78">
        <f t="shared" si="0"/>
        <v>0</v>
      </c>
      <c r="O18" s="78">
        <f t="shared" si="1"/>
        <v>-0.15599140020828028</v>
      </c>
      <c r="P18" s="79">
        <f t="shared" si="2"/>
        <v>0</v>
      </c>
      <c r="Q18" s="79">
        <f t="shared" si="3"/>
        <v>0</v>
      </c>
      <c r="R18" s="85"/>
      <c r="S18" s="74">
        <v>448</v>
      </c>
      <c r="T18" s="16">
        <v>705663710</v>
      </c>
      <c r="U18" s="1">
        <f t="shared" si="4"/>
        <v>0</v>
      </c>
      <c r="V18" s="1">
        <f t="shared" si="5"/>
        <v>-5.9125616057791985E-2</v>
      </c>
      <c r="W18" s="2">
        <f t="shared" si="6"/>
        <v>0</v>
      </c>
      <c r="X18" s="2">
        <f t="shared" si="7"/>
        <v>0</v>
      </c>
      <c r="Y18" s="17"/>
    </row>
    <row r="19" spans="1:25" ht="30" x14ac:dyDescent="0.25">
      <c r="A19" s="139"/>
      <c r="B19" s="136" t="s">
        <v>5</v>
      </c>
      <c r="C19" s="64" t="s">
        <v>68</v>
      </c>
      <c r="D19" s="68" t="s">
        <v>62</v>
      </c>
      <c r="E19" s="48" t="s">
        <v>26</v>
      </c>
      <c r="F19" s="49">
        <v>0</v>
      </c>
      <c r="G19" s="49">
        <v>0</v>
      </c>
      <c r="H19" s="50">
        <v>0</v>
      </c>
      <c r="I19" s="51">
        <v>61057481</v>
      </c>
      <c r="J19" s="50">
        <v>0</v>
      </c>
      <c r="K19" s="72">
        <v>116906320</v>
      </c>
      <c r="L19" s="86">
        <v>0</v>
      </c>
      <c r="M19" s="51">
        <v>44972978</v>
      </c>
      <c r="N19" s="78">
        <f t="shared" si="0"/>
        <v>0</v>
      </c>
      <c r="O19" s="78">
        <f t="shared" si="1"/>
        <v>0.26343214191885844</v>
      </c>
      <c r="P19" s="79">
        <f t="shared" si="2"/>
        <v>0</v>
      </c>
      <c r="Q19" s="79">
        <f t="shared" si="3"/>
        <v>0</v>
      </c>
      <c r="R19" s="85"/>
      <c r="S19" s="74">
        <v>0</v>
      </c>
      <c r="T19" s="16">
        <v>171955246</v>
      </c>
      <c r="U19" s="1">
        <f t="shared" si="4"/>
        <v>0</v>
      </c>
      <c r="V19" s="1">
        <f t="shared" si="5"/>
        <v>-0.47088066752935176</v>
      </c>
      <c r="W19" s="2">
        <f t="shared" si="6"/>
        <v>0</v>
      </c>
      <c r="X19" s="2">
        <f t="shared" si="7"/>
        <v>0</v>
      </c>
      <c r="Y19" s="17"/>
    </row>
    <row r="20" spans="1:25" ht="60" x14ac:dyDescent="0.25">
      <c r="A20" s="139"/>
      <c r="B20" s="136"/>
      <c r="C20" s="64" t="s">
        <v>69</v>
      </c>
      <c r="D20" s="68" t="s">
        <v>70</v>
      </c>
      <c r="E20" s="48" t="s">
        <v>26</v>
      </c>
      <c r="F20" s="49">
        <v>0</v>
      </c>
      <c r="G20" s="49">
        <v>0</v>
      </c>
      <c r="H20" s="50">
        <v>20</v>
      </c>
      <c r="I20" s="51">
        <v>0</v>
      </c>
      <c r="J20" s="50">
        <v>20</v>
      </c>
      <c r="K20" s="72">
        <v>0</v>
      </c>
      <c r="L20" s="86">
        <v>20</v>
      </c>
      <c r="M20" s="51">
        <v>0</v>
      </c>
      <c r="N20" s="78">
        <f t="shared" si="0"/>
        <v>0</v>
      </c>
      <c r="O20" s="78">
        <f t="shared" si="1"/>
        <v>0</v>
      </c>
      <c r="P20" s="79">
        <f t="shared" si="2"/>
        <v>0</v>
      </c>
      <c r="Q20" s="79">
        <f t="shared" si="3"/>
        <v>0</v>
      </c>
      <c r="R20" s="85"/>
      <c r="S20" s="74">
        <v>20</v>
      </c>
      <c r="T20" s="16">
        <v>0</v>
      </c>
      <c r="U20" s="1">
        <f t="shared" si="4"/>
        <v>0</v>
      </c>
      <c r="V20" s="1">
        <f t="shared" si="5"/>
        <v>0</v>
      </c>
      <c r="W20" s="2">
        <f t="shared" si="6"/>
        <v>0</v>
      </c>
      <c r="X20" s="2">
        <f t="shared" si="7"/>
        <v>0</v>
      </c>
      <c r="Y20" s="17"/>
    </row>
    <row r="21" spans="1:25" ht="40.5" customHeight="1" x14ac:dyDescent="0.25">
      <c r="A21" s="139"/>
      <c r="B21" s="136"/>
      <c r="C21" s="64" t="s">
        <v>31</v>
      </c>
      <c r="D21" s="68" t="s">
        <v>62</v>
      </c>
      <c r="E21" s="48" t="s">
        <v>26</v>
      </c>
      <c r="F21" s="49">
        <v>0</v>
      </c>
      <c r="G21" s="49">
        <v>0</v>
      </c>
      <c r="H21" s="50">
        <v>0</v>
      </c>
      <c r="I21" s="51">
        <v>21593326</v>
      </c>
      <c r="J21" s="50">
        <v>0</v>
      </c>
      <c r="K21" s="72">
        <v>64386650</v>
      </c>
      <c r="L21" s="86">
        <v>0</v>
      </c>
      <c r="M21" s="51">
        <v>30972987</v>
      </c>
      <c r="N21" s="78">
        <f t="shared" si="0"/>
        <v>0</v>
      </c>
      <c r="O21" s="78">
        <f t="shared" si="1"/>
        <v>-0.43437777950464884</v>
      </c>
      <c r="P21" s="79">
        <f t="shared" si="2"/>
        <v>0</v>
      </c>
      <c r="Q21" s="79">
        <f t="shared" si="3"/>
        <v>0</v>
      </c>
      <c r="R21" s="85"/>
      <c r="S21" s="74">
        <v>0</v>
      </c>
      <c r="T21" s="16">
        <v>57378606</v>
      </c>
      <c r="U21" s="1">
        <f t="shared" si="4"/>
        <v>0</v>
      </c>
      <c r="V21" s="1">
        <f t="shared" si="5"/>
        <v>0.10884312198258494</v>
      </c>
      <c r="W21" s="2">
        <f t="shared" si="6"/>
        <v>0</v>
      </c>
      <c r="X21" s="2">
        <f t="shared" si="7"/>
        <v>0</v>
      </c>
      <c r="Y21" s="17"/>
    </row>
    <row r="22" spans="1:25" ht="63.75" customHeight="1" x14ac:dyDescent="0.25">
      <c r="A22" s="139"/>
      <c r="B22" s="136"/>
      <c r="C22" s="64" t="s">
        <v>32</v>
      </c>
      <c r="D22" s="68" t="s">
        <v>72</v>
      </c>
      <c r="E22" s="48" t="s">
        <v>26</v>
      </c>
      <c r="F22" s="49">
        <v>0</v>
      </c>
      <c r="G22" s="49">
        <v>0</v>
      </c>
      <c r="H22" s="50">
        <v>1893</v>
      </c>
      <c r="I22" s="51">
        <v>16233565</v>
      </c>
      <c r="J22" s="50">
        <v>5935</v>
      </c>
      <c r="K22" s="72">
        <v>51248248</v>
      </c>
      <c r="L22" s="86">
        <v>3359</v>
      </c>
      <c r="M22" s="51">
        <v>31390401</v>
      </c>
      <c r="N22" s="78">
        <f t="shared" si="0"/>
        <v>-0.77443211833069192</v>
      </c>
      <c r="O22" s="78">
        <f t="shared" si="1"/>
        <v>-0.93367267140643473</v>
      </c>
      <c r="P22" s="79">
        <f t="shared" si="2"/>
        <v>0</v>
      </c>
      <c r="Q22" s="79">
        <f t="shared" si="3"/>
        <v>0</v>
      </c>
      <c r="R22" s="85"/>
      <c r="S22" s="74">
        <v>6163</v>
      </c>
      <c r="T22" s="16">
        <v>57600528</v>
      </c>
      <c r="U22" s="1">
        <f t="shared" si="4"/>
        <v>-3.8416175231676508E-2</v>
      </c>
      <c r="V22" s="1">
        <f t="shared" si="5"/>
        <v>-0.1239511641451625</v>
      </c>
      <c r="W22" s="2">
        <f t="shared" si="6"/>
        <v>0</v>
      </c>
      <c r="X22" s="2">
        <f t="shared" si="7"/>
        <v>0</v>
      </c>
      <c r="Y22" s="17"/>
    </row>
    <row r="23" spans="1:25" ht="36.75" customHeight="1" x14ac:dyDescent="0.25">
      <c r="A23" s="139"/>
      <c r="B23" s="125" t="s">
        <v>6</v>
      </c>
      <c r="C23" s="92" t="s">
        <v>73</v>
      </c>
      <c r="D23" s="93" t="s">
        <v>75</v>
      </c>
      <c r="E23" s="94"/>
      <c r="F23" s="95"/>
      <c r="G23" s="95"/>
      <c r="H23" s="96"/>
      <c r="I23" s="97"/>
      <c r="J23" s="96"/>
      <c r="K23" s="98"/>
      <c r="L23" s="99"/>
      <c r="M23" s="96"/>
      <c r="N23" s="100">
        <f t="shared" si="0"/>
        <v>0</v>
      </c>
      <c r="O23" s="100">
        <f t="shared" si="1"/>
        <v>0</v>
      </c>
      <c r="P23" s="101">
        <f t="shared" si="2"/>
        <v>0</v>
      </c>
      <c r="Q23" s="101">
        <f t="shared" si="3"/>
        <v>0</v>
      </c>
      <c r="R23" s="102"/>
      <c r="S23" s="103"/>
      <c r="T23" s="104"/>
      <c r="U23" s="105">
        <f t="shared" si="4"/>
        <v>0</v>
      </c>
      <c r="V23" s="105">
        <f t="shared" si="5"/>
        <v>0</v>
      </c>
      <c r="W23" s="106">
        <f t="shared" si="6"/>
        <v>0</v>
      </c>
      <c r="X23" s="106">
        <f t="shared" si="7"/>
        <v>0</v>
      </c>
      <c r="Y23" s="107"/>
    </row>
    <row r="24" spans="1:25" s="118" customFormat="1" ht="54" customHeight="1" x14ac:dyDescent="0.25">
      <c r="A24" s="139"/>
      <c r="B24" s="125"/>
      <c r="C24" s="108" t="s">
        <v>74</v>
      </c>
      <c r="D24" s="109" t="s">
        <v>76</v>
      </c>
      <c r="E24" s="110" t="s">
        <v>25</v>
      </c>
      <c r="F24" s="119">
        <v>0.05</v>
      </c>
      <c r="G24" s="111">
        <v>0.05</v>
      </c>
      <c r="H24" s="293">
        <v>22219.42171928352</v>
      </c>
      <c r="I24" s="291">
        <v>3466575</v>
      </c>
      <c r="J24" s="293">
        <v>179304</v>
      </c>
      <c r="K24" s="292">
        <v>20821683</v>
      </c>
      <c r="L24" s="294">
        <v>72755</v>
      </c>
      <c r="M24" s="291">
        <v>9106132</v>
      </c>
      <c r="N24" s="112">
        <f>IFERROR((1-(L24/H24)),0)</f>
        <v>-2.274387646950248</v>
      </c>
      <c r="O24" s="112">
        <f>IFERROR((1-(M24/I24)),0)</f>
        <v>-1.6268383058205864</v>
      </c>
      <c r="P24" s="113">
        <f t="shared" si="2"/>
        <v>-45.487752939004956</v>
      </c>
      <c r="Q24" s="113">
        <f t="shared" si="3"/>
        <v>-32.536766116411727</v>
      </c>
      <c r="R24" s="114"/>
      <c r="S24" s="103">
        <v>119238</v>
      </c>
      <c r="T24" s="295">
        <v>14932347</v>
      </c>
      <c r="U24" s="115">
        <f t="shared" si="4"/>
        <v>0.33499531521884618</v>
      </c>
      <c r="V24" s="120">
        <f>IFERROR((1-(T24/K24)),0)</f>
        <v>0.28284630017659951</v>
      </c>
      <c r="W24" s="116">
        <f>IFERROR((U24/G24),0)</f>
        <v>6.6999063043769231</v>
      </c>
      <c r="X24" s="121">
        <f>IFERROR((V24/F24),0)</f>
        <v>5.6569260035319902</v>
      </c>
      <c r="Y24" s="117"/>
    </row>
    <row r="25" spans="1:25" ht="90" x14ac:dyDescent="0.25">
      <c r="A25" s="139"/>
      <c r="B25" s="136" t="s">
        <v>37</v>
      </c>
      <c r="C25" s="64" t="s">
        <v>29</v>
      </c>
      <c r="D25" s="67" t="s">
        <v>62</v>
      </c>
      <c r="E25" s="48" t="s">
        <v>26</v>
      </c>
      <c r="F25" s="52"/>
      <c r="G25" s="52"/>
      <c r="H25" s="50"/>
      <c r="I25" s="51"/>
      <c r="J25" s="50"/>
      <c r="K25" s="71"/>
      <c r="L25" s="86"/>
      <c r="M25" s="50"/>
      <c r="N25" s="78">
        <f t="shared" si="0"/>
        <v>0</v>
      </c>
      <c r="O25" s="78">
        <f t="shared" si="1"/>
        <v>0</v>
      </c>
      <c r="P25" s="79">
        <f t="shared" si="2"/>
        <v>0</v>
      </c>
      <c r="Q25" s="79">
        <f t="shared" si="3"/>
        <v>0</v>
      </c>
      <c r="R25" s="85"/>
      <c r="S25" s="74"/>
      <c r="T25" s="16"/>
      <c r="U25" s="1">
        <f t="shared" si="4"/>
        <v>0</v>
      </c>
      <c r="V25" s="1">
        <f t="shared" si="5"/>
        <v>0</v>
      </c>
      <c r="W25" s="2">
        <f t="shared" si="6"/>
        <v>0</v>
      </c>
      <c r="X25" s="2">
        <f t="shared" si="7"/>
        <v>0</v>
      </c>
      <c r="Y25" s="17"/>
    </row>
    <row r="26" spans="1:25" ht="68.25" customHeight="1" x14ac:dyDescent="0.25">
      <c r="A26" s="139"/>
      <c r="B26" s="136"/>
      <c r="C26" s="64" t="s">
        <v>28</v>
      </c>
      <c r="D26" s="67" t="s">
        <v>62</v>
      </c>
      <c r="E26" s="48" t="s">
        <v>26</v>
      </c>
      <c r="F26" s="52"/>
      <c r="G26" s="52"/>
      <c r="H26" s="50"/>
      <c r="I26" s="51"/>
      <c r="J26" s="50"/>
      <c r="K26" s="71"/>
      <c r="L26" s="86"/>
      <c r="M26" s="50"/>
      <c r="N26" s="78">
        <f t="shared" si="0"/>
        <v>0</v>
      </c>
      <c r="O26" s="78">
        <f t="shared" si="1"/>
        <v>0</v>
      </c>
      <c r="P26" s="79">
        <f t="shared" si="2"/>
        <v>0</v>
      </c>
      <c r="Q26" s="79">
        <f t="shared" si="3"/>
        <v>0</v>
      </c>
      <c r="R26" s="85"/>
      <c r="S26" s="74"/>
      <c r="T26" s="16"/>
      <c r="U26" s="1">
        <f t="shared" si="4"/>
        <v>0</v>
      </c>
      <c r="V26" s="1">
        <f t="shared" si="5"/>
        <v>0</v>
      </c>
      <c r="W26" s="2">
        <f t="shared" si="6"/>
        <v>0</v>
      </c>
      <c r="X26" s="2">
        <f t="shared" si="7"/>
        <v>0</v>
      </c>
      <c r="Y26" s="17"/>
    </row>
    <row r="27" spans="1:25" ht="60" x14ac:dyDescent="0.25">
      <c r="A27" s="139"/>
      <c r="B27" s="136" t="s">
        <v>38</v>
      </c>
      <c r="C27" s="64" t="s">
        <v>27</v>
      </c>
      <c r="D27" s="67" t="s">
        <v>77</v>
      </c>
      <c r="E27" s="48" t="s">
        <v>26</v>
      </c>
      <c r="F27" s="52"/>
      <c r="G27" s="52"/>
      <c r="H27" s="50"/>
      <c r="I27" s="51"/>
      <c r="J27" s="50"/>
      <c r="K27" s="71"/>
      <c r="L27" s="86"/>
      <c r="M27" s="50"/>
      <c r="N27" s="78">
        <f t="shared" si="0"/>
        <v>0</v>
      </c>
      <c r="O27" s="78">
        <f t="shared" si="1"/>
        <v>0</v>
      </c>
      <c r="P27" s="79">
        <f t="shared" si="2"/>
        <v>0</v>
      </c>
      <c r="Q27" s="79">
        <f t="shared" si="3"/>
        <v>0</v>
      </c>
      <c r="R27" s="85"/>
      <c r="S27" s="74"/>
      <c r="T27" s="16"/>
      <c r="U27" s="1">
        <f t="shared" si="4"/>
        <v>0</v>
      </c>
      <c r="V27" s="1">
        <f t="shared" si="5"/>
        <v>0</v>
      </c>
      <c r="W27" s="2">
        <f t="shared" si="6"/>
        <v>0</v>
      </c>
      <c r="X27" s="2">
        <f t="shared" si="7"/>
        <v>0</v>
      </c>
      <c r="Y27" s="17"/>
    </row>
    <row r="28" spans="1:25" ht="60" x14ac:dyDescent="0.25">
      <c r="A28" s="139"/>
      <c r="B28" s="136"/>
      <c r="C28" s="64" t="s">
        <v>14</v>
      </c>
      <c r="D28" s="67" t="s">
        <v>77</v>
      </c>
      <c r="E28" s="48" t="s">
        <v>26</v>
      </c>
      <c r="F28" s="52"/>
      <c r="G28" s="52"/>
      <c r="H28" s="50"/>
      <c r="I28" s="51"/>
      <c r="J28" s="50"/>
      <c r="K28" s="71"/>
      <c r="L28" s="86"/>
      <c r="M28" s="50"/>
      <c r="N28" s="78">
        <f t="shared" si="0"/>
        <v>0</v>
      </c>
      <c r="O28" s="78">
        <f t="shared" si="1"/>
        <v>0</v>
      </c>
      <c r="P28" s="79">
        <f t="shared" si="2"/>
        <v>0</v>
      </c>
      <c r="Q28" s="79">
        <f t="shared" si="3"/>
        <v>0</v>
      </c>
      <c r="R28" s="85"/>
      <c r="S28" s="74"/>
      <c r="T28" s="16"/>
      <c r="U28" s="1">
        <f t="shared" si="4"/>
        <v>0</v>
      </c>
      <c r="V28" s="1">
        <f t="shared" si="5"/>
        <v>0</v>
      </c>
      <c r="W28" s="2">
        <f t="shared" si="6"/>
        <v>0</v>
      </c>
      <c r="X28" s="2">
        <f t="shared" si="7"/>
        <v>0</v>
      </c>
      <c r="Y28" s="17"/>
    </row>
    <row r="29" spans="1:25" ht="94.5" customHeight="1" x14ac:dyDescent="0.25">
      <c r="A29" s="139"/>
      <c r="B29" s="48" t="s">
        <v>7</v>
      </c>
      <c r="C29" s="64" t="s">
        <v>78</v>
      </c>
      <c r="D29" s="67" t="s">
        <v>79</v>
      </c>
      <c r="E29" s="48" t="s">
        <v>26</v>
      </c>
      <c r="F29" s="52"/>
      <c r="G29" s="52"/>
      <c r="H29" s="50"/>
      <c r="I29" s="51"/>
      <c r="J29" s="50"/>
      <c r="K29" s="71"/>
      <c r="L29" s="86"/>
      <c r="M29" s="50"/>
      <c r="N29" s="78">
        <f t="shared" si="0"/>
        <v>0</v>
      </c>
      <c r="O29" s="78">
        <f t="shared" si="1"/>
        <v>0</v>
      </c>
      <c r="P29" s="79">
        <f t="shared" si="2"/>
        <v>0</v>
      </c>
      <c r="Q29" s="79">
        <f t="shared" si="3"/>
        <v>0</v>
      </c>
      <c r="R29" s="85"/>
      <c r="S29" s="74"/>
      <c r="T29" s="16"/>
      <c r="U29" s="1">
        <f t="shared" si="4"/>
        <v>0</v>
      </c>
      <c r="V29" s="1">
        <f t="shared" si="5"/>
        <v>0</v>
      </c>
      <c r="W29" s="2">
        <f t="shared" si="6"/>
        <v>0</v>
      </c>
      <c r="X29" s="2">
        <f t="shared" si="7"/>
        <v>0</v>
      </c>
      <c r="Y29" s="17"/>
    </row>
    <row r="30" spans="1:25" ht="45" x14ac:dyDescent="0.25">
      <c r="A30" s="135" t="s">
        <v>12</v>
      </c>
      <c r="B30" s="136" t="s">
        <v>8</v>
      </c>
      <c r="C30" s="64" t="s">
        <v>15</v>
      </c>
      <c r="D30" s="68" t="s">
        <v>80</v>
      </c>
      <c r="E30" s="48" t="s">
        <v>26</v>
      </c>
      <c r="F30" s="49">
        <v>0</v>
      </c>
      <c r="G30" s="49">
        <v>0</v>
      </c>
      <c r="H30" s="50">
        <v>5085</v>
      </c>
      <c r="I30" s="51">
        <v>27970124</v>
      </c>
      <c r="J30" s="50">
        <v>10510</v>
      </c>
      <c r="K30" s="72">
        <v>53946137</v>
      </c>
      <c r="L30" s="86">
        <v>9274</v>
      </c>
      <c r="M30" s="51">
        <v>44240725</v>
      </c>
      <c r="N30" s="78">
        <f t="shared" si="0"/>
        <v>-0.82379547689282195</v>
      </c>
      <c r="O30" s="78">
        <f t="shared" si="1"/>
        <v>-0.58171358124833472</v>
      </c>
      <c r="P30" s="79">
        <f t="shared" si="2"/>
        <v>0</v>
      </c>
      <c r="Q30" s="79">
        <f t="shared" si="3"/>
        <v>0</v>
      </c>
      <c r="R30" s="85"/>
      <c r="S30" s="74">
        <v>17340</v>
      </c>
      <c r="T30" s="16">
        <v>72130879</v>
      </c>
      <c r="U30" s="1">
        <f t="shared" si="4"/>
        <v>-0.64985727878211219</v>
      </c>
      <c r="V30" s="1">
        <f t="shared" si="5"/>
        <v>-0.33709071698683446</v>
      </c>
      <c r="W30" s="2">
        <f t="shared" si="6"/>
        <v>0</v>
      </c>
      <c r="X30" s="2">
        <f t="shared" si="7"/>
        <v>0</v>
      </c>
      <c r="Y30" s="17"/>
    </row>
    <row r="31" spans="1:25" ht="45" x14ac:dyDescent="0.25">
      <c r="A31" s="135"/>
      <c r="B31" s="136"/>
      <c r="C31" s="64" t="s">
        <v>16</v>
      </c>
      <c r="D31" s="68" t="s">
        <v>80</v>
      </c>
      <c r="E31" s="48" t="s">
        <v>26</v>
      </c>
      <c r="F31" s="49">
        <v>0</v>
      </c>
      <c r="G31" s="49">
        <v>0</v>
      </c>
      <c r="H31" s="50">
        <v>0</v>
      </c>
      <c r="I31" s="51">
        <v>75260</v>
      </c>
      <c r="J31" s="50">
        <v>0</v>
      </c>
      <c r="K31" s="72">
        <v>149000</v>
      </c>
      <c r="L31" s="86">
        <v>0</v>
      </c>
      <c r="M31" s="51">
        <v>65720</v>
      </c>
      <c r="N31" s="78">
        <f t="shared" si="0"/>
        <v>0</v>
      </c>
      <c r="O31" s="78">
        <f t="shared" si="1"/>
        <v>0.12676056338028174</v>
      </c>
      <c r="P31" s="79">
        <f t="shared" si="2"/>
        <v>0</v>
      </c>
      <c r="Q31" s="79">
        <f t="shared" si="3"/>
        <v>0</v>
      </c>
      <c r="R31" s="53"/>
      <c r="S31" s="74">
        <v>0</v>
      </c>
      <c r="T31" s="16">
        <v>118060</v>
      </c>
      <c r="U31" s="1">
        <f t="shared" si="4"/>
        <v>0</v>
      </c>
      <c r="V31" s="1">
        <f t="shared" si="5"/>
        <v>0.20765100671140935</v>
      </c>
      <c r="W31" s="2">
        <f t="shared" si="6"/>
        <v>0</v>
      </c>
      <c r="X31" s="2">
        <f t="shared" si="7"/>
        <v>0</v>
      </c>
      <c r="Y31" s="17"/>
    </row>
    <row r="32" spans="1:25" ht="45" x14ac:dyDescent="0.25">
      <c r="A32" s="135"/>
      <c r="B32" s="136"/>
      <c r="C32" s="64" t="s">
        <v>17</v>
      </c>
      <c r="D32" s="68" t="s">
        <v>81</v>
      </c>
      <c r="E32" s="48" t="s">
        <v>26</v>
      </c>
      <c r="F32" s="49">
        <v>0</v>
      </c>
      <c r="G32" s="49">
        <v>0</v>
      </c>
      <c r="H32" s="50">
        <v>212316</v>
      </c>
      <c r="I32" s="51">
        <v>384429545</v>
      </c>
      <c r="J32" s="50">
        <v>472220</v>
      </c>
      <c r="K32" s="72">
        <v>827690040</v>
      </c>
      <c r="L32" s="86">
        <v>276786</v>
      </c>
      <c r="M32" s="51">
        <v>483892938</v>
      </c>
      <c r="N32" s="78">
        <f t="shared" si="0"/>
        <v>-0.30365116147629001</v>
      </c>
      <c r="O32" s="78">
        <f t="shared" si="1"/>
        <v>-0.25872983565818286</v>
      </c>
      <c r="P32" s="79">
        <f t="shared" si="2"/>
        <v>0</v>
      </c>
      <c r="Q32" s="79">
        <f t="shared" si="3"/>
        <v>0</v>
      </c>
      <c r="R32" s="53"/>
      <c r="S32" s="74">
        <v>616133</v>
      </c>
      <c r="T32" s="16">
        <v>1124249561</v>
      </c>
      <c r="U32" s="1">
        <f t="shared" si="4"/>
        <v>-0.30475837533353101</v>
      </c>
      <c r="V32" s="1">
        <f t="shared" si="5"/>
        <v>-0.3582978007081008</v>
      </c>
      <c r="W32" s="2">
        <f t="shared" si="6"/>
        <v>0</v>
      </c>
      <c r="X32" s="2">
        <f t="shared" si="7"/>
        <v>0</v>
      </c>
      <c r="Y32" s="17"/>
    </row>
    <row r="33" spans="1:25" ht="60.75" thickBot="1" x14ac:dyDescent="0.3">
      <c r="A33" s="54" t="s">
        <v>92</v>
      </c>
      <c r="B33" s="55" t="s">
        <v>0</v>
      </c>
      <c r="C33" s="65" t="s">
        <v>0</v>
      </c>
      <c r="D33" s="69" t="s">
        <v>59</v>
      </c>
      <c r="E33" s="55" t="s">
        <v>26</v>
      </c>
      <c r="F33" s="56"/>
      <c r="G33" s="56"/>
      <c r="H33" s="57"/>
      <c r="I33" s="58"/>
      <c r="J33" s="57"/>
      <c r="K33" s="73"/>
      <c r="L33" s="87"/>
      <c r="M33" s="58"/>
      <c r="N33" s="56" t="s">
        <v>94</v>
      </c>
      <c r="O33" s="56" t="s">
        <v>94</v>
      </c>
      <c r="P33" s="56" t="s">
        <v>94</v>
      </c>
      <c r="Q33" s="56" t="s">
        <v>94</v>
      </c>
      <c r="R33" s="88"/>
      <c r="S33" s="74"/>
      <c r="T33" s="16"/>
      <c r="U33" s="14" t="s">
        <v>94</v>
      </c>
      <c r="V33" s="14" t="s">
        <v>94</v>
      </c>
      <c r="W33" s="14" t="s">
        <v>94</v>
      </c>
      <c r="X33" s="14" t="s">
        <v>94</v>
      </c>
      <c r="Y33" s="17"/>
    </row>
    <row r="34" spans="1:25" ht="75" x14ac:dyDescent="0.25">
      <c r="A34" s="43" t="s">
        <v>93</v>
      </c>
    </row>
  </sheetData>
  <mergeCells count="44">
    <mergeCell ref="A7:G7"/>
    <mergeCell ref="S9:Y9"/>
    <mergeCell ref="S10:Y10"/>
    <mergeCell ref="L8:O8"/>
    <mergeCell ref="J8:K9"/>
    <mergeCell ref="J10:J11"/>
    <mergeCell ref="K10:K11"/>
    <mergeCell ref="E8:E11"/>
    <mergeCell ref="G8:G11"/>
    <mergeCell ref="H10:H11"/>
    <mergeCell ref="D8:D11"/>
    <mergeCell ref="H8:I9"/>
    <mergeCell ref="L9:R9"/>
    <mergeCell ref="S8:Y8"/>
    <mergeCell ref="A30:A32"/>
    <mergeCell ref="B30:B32"/>
    <mergeCell ref="I10:I11"/>
    <mergeCell ref="A14:A15"/>
    <mergeCell ref="B14:B15"/>
    <mergeCell ref="A16:A29"/>
    <mergeCell ref="B16:B17"/>
    <mergeCell ref="B19:B22"/>
    <mergeCell ref="B25:B26"/>
    <mergeCell ref="B27:B28"/>
    <mergeCell ref="F8:F11"/>
    <mergeCell ref="A12:A13"/>
    <mergeCell ref="A8:B11"/>
    <mergeCell ref="C8:C11"/>
    <mergeCell ref="B3:G3"/>
    <mergeCell ref="J3:Y3"/>
    <mergeCell ref="B23:B24"/>
    <mergeCell ref="C1:Y1"/>
    <mergeCell ref="H2:I2"/>
    <mergeCell ref="H4:I4"/>
    <mergeCell ref="J2:Y2"/>
    <mergeCell ref="J4:Y4"/>
    <mergeCell ref="L7:Y7"/>
    <mergeCell ref="B5:G5"/>
    <mergeCell ref="H5:I5"/>
    <mergeCell ref="J5:Y5"/>
    <mergeCell ref="B2:G2"/>
    <mergeCell ref="B4:G4"/>
    <mergeCell ref="A6:Y6"/>
    <mergeCell ref="L10:R10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00000000-0002-0000-0100-00000000000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00000000-0002-0000-0100-000001000000}"/>
    <dataValidation allowBlank="1" showInputMessage="1" showErrorMessage="1" prompt="Si en la celda &quot;E&quot;, selecionó SI, defina una meta en porcentaje para mantener o reducir el gasto en la vigencia. (En giros presupuestales)" sqref="F8:F11" xr:uid="{00000000-0002-0000-0100-000002000000}"/>
    <dataValidation allowBlank="1" showInputMessage="1" showErrorMessage="1" prompt="Si en la celda &quot;E&quot;, selecionó SI, defina una meta en porcentaje para mantener o reducir el gasto en la vigencia. (En unidad de medida)" sqref="G8:G11" xr:uid="{00000000-0002-0000-0100-000003000000}"/>
    <dataValidation allowBlank="1" showInputMessage="1" showErrorMessage="1" prompt="Relacione el dato de consumo asociado al rubro, componente y unidad de medida reportado en el  mismo periodo del año anterior_x000a_" sqref="H10:H11 J10:J11" xr:uid="{00000000-0002-0000-0100-000004000000}"/>
    <dataValidation allowBlank="1" showInputMessage="1" showErrorMessage="1" prompt="Relacione los giros realizados  en el  mismo periodo del año anterior, relacionados con el rubro y el componente. Valores en pesos." sqref="K10:K11" xr:uid="{00000000-0002-0000-0100-000005000000}"/>
    <dataValidation allowBlank="1" showInputMessage="1" showErrorMessage="1" prompt="Relacione el dato de consumo asociado al rubro, componente y unidad de medida en el periodo de reporte._x000a_" sqref="L11 S11" xr:uid="{00000000-0002-0000-0100-000006000000}"/>
    <dataValidation allowBlank="1" showInputMessage="1" showErrorMessage="1" prompt="Relacione los giros realizados  en el  periodo de reporte para el rubro y el componente. Valores en pesos." sqref="M11" xr:uid="{00000000-0002-0000-0100-000007000000}"/>
    <dataValidation allowBlank="1" showInputMessage="1" showErrorMessage="1" prompt="Relacione los giros realizados  en el  periodo de reporte para el rubro y el componente. Valores en pesos._x000a_" sqref="T11" xr:uid="{00000000-0002-0000-0100-000008000000}"/>
    <dataValidation allowBlank="1" showInputMessage="1" showErrorMessage="1" prompt="Escribir el otro sector que no se encuentra en la lista desplegable" sqref="B3:G3" xr:uid="{00000000-0002-0000-0100-000009000000}"/>
    <dataValidation allowBlank="1" showInputMessage="1" showErrorMessage="1" prompt="Escribir la otra entidad que no se encuentra en la lista desplegable" sqref="J3:Y3" xr:uid="{00000000-0002-0000-0100-00000A000000}"/>
    <dataValidation type="list" allowBlank="1" showInputMessage="1" showErrorMessage="1" sqref="J2:Y2" xr:uid="{00000000-0002-0000-0100-00000B000000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00000000-0002-0000-0100-00000C000000}"/>
    <dataValidation allowBlank="1" showInputMessage="1" showErrorMessage="1" prompt="Solo aplica para gastos de funcionamiento." sqref="A8:B11" xr:uid="{00000000-0002-0000-0100-00000D000000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E000000}">
          <x14:formula1>
            <xm:f>#REF!</xm:f>
          </x14:formula1>
          <xm:sqref>B5</xm:sqref>
        </x14:dataValidation>
        <x14:dataValidation type="list" allowBlank="1" showInputMessage="1" showErrorMessage="1" xr:uid="{00000000-0002-0000-0100-00000F000000}">
          <x14:formula1>
            <xm:f>#REF!</xm:f>
          </x14:formula1>
          <xm:sqref>J4</xm:sqref>
        </x14:dataValidation>
        <x14:dataValidation type="list" allowBlank="1" showInputMessage="1" showErrorMessage="1" xr:uid="{00000000-0002-0000-0100-000010000000}">
          <x14:formula1>
            <xm:f>#REF!</xm:f>
          </x14:formula1>
          <xm:sqref>B4</xm:sqref>
        </x14:dataValidation>
        <x14:dataValidation type="list" allowBlank="1" showInputMessage="1" showErrorMessage="1" xr:uid="{00000000-0002-0000-0100-000011000000}">
          <x14:formula1>
            <xm:f>#REF!</xm:f>
          </x14:formula1>
          <xm:sqref>J5</xm:sqref>
        </x14:dataValidation>
        <x14:dataValidation type="list" showInputMessage="1" showErrorMessage="1" xr:uid="{00000000-0002-0000-0100-000013000000}">
          <x14:formula1>
            <xm:f>#REF!</xm:f>
          </x14:formula1>
          <xm:sqref>B2:G2</xm:sqref>
        </x14:dataValidation>
        <x14:dataValidation type="list" allowBlank="1" showInputMessage="1" showErrorMessage="1" xr:uid="{00000000-0002-0000-0100-000012000000}">
          <x14:formula1>
            <xm:f>#REF!</xm:f>
          </x14:formula1>
          <xm:sqref>E12:E33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C352-2C09-4F16-AA9C-DD42B30CC07B}">
  <dimension ref="A1:Y34"/>
  <sheetViews>
    <sheetView zoomScale="70" zoomScaleNormal="70" workbookViewId="0">
      <selection activeCell="C17" sqref="C17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10" width="16.85546875" style="35" customWidth="1"/>
    <col min="11" max="11" width="17.85546875" style="35" bestFit="1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75" customHeight="1" x14ac:dyDescent="0.25">
      <c r="A1" s="5"/>
      <c r="B1" s="5"/>
      <c r="C1" s="126" t="s">
        <v>18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ht="26.25" customHeight="1" x14ac:dyDescent="0.25">
      <c r="A2" s="29" t="s">
        <v>20</v>
      </c>
      <c r="B2" s="122" t="s">
        <v>88</v>
      </c>
      <c r="C2" s="123"/>
      <c r="D2" s="123"/>
      <c r="E2" s="123"/>
      <c r="F2" s="123"/>
      <c r="G2" s="124"/>
      <c r="H2" s="127" t="s">
        <v>19</v>
      </c>
      <c r="I2" s="128"/>
      <c r="J2" s="122" t="s">
        <v>39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6.25" customHeight="1" x14ac:dyDescent="0.25">
      <c r="A3" s="29" t="s">
        <v>87</v>
      </c>
      <c r="B3" s="122"/>
      <c r="C3" s="123"/>
      <c r="D3" s="123"/>
      <c r="E3" s="123"/>
      <c r="F3" s="123"/>
      <c r="G3" s="124"/>
      <c r="H3" s="38"/>
      <c r="I3" s="42" t="s">
        <v>85</v>
      </c>
      <c r="J3" s="122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27.75" customHeight="1" x14ac:dyDescent="0.25">
      <c r="A4" s="7" t="s">
        <v>21</v>
      </c>
      <c r="B4" s="122">
        <v>2023</v>
      </c>
      <c r="C4" s="123"/>
      <c r="D4" s="123"/>
      <c r="E4" s="123"/>
      <c r="F4" s="123"/>
      <c r="G4" s="124"/>
      <c r="H4" s="127" t="s">
        <v>22</v>
      </c>
      <c r="I4" s="128"/>
      <c r="J4" s="122" t="s">
        <v>89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38.25" customHeight="1" x14ac:dyDescent="0.25">
      <c r="A5" s="7" t="s">
        <v>23</v>
      </c>
      <c r="B5" s="122" t="s">
        <v>34</v>
      </c>
      <c r="C5" s="123"/>
      <c r="D5" s="123"/>
      <c r="E5" s="123"/>
      <c r="F5" s="123"/>
      <c r="G5" s="124"/>
      <c r="H5" s="127" t="s">
        <v>24</v>
      </c>
      <c r="I5" s="128"/>
      <c r="J5" s="122" t="s">
        <v>36</v>
      </c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ht="19.5" customHeight="1" thickBot="1" x14ac:dyDescent="0.3">
      <c r="A6" s="131" t="s">
        <v>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1:25" ht="15.75" thickBot="1" x14ac:dyDescent="0.3">
      <c r="A7" s="174" t="s">
        <v>33</v>
      </c>
      <c r="B7" s="175"/>
      <c r="C7" s="175"/>
      <c r="D7" s="175"/>
      <c r="E7" s="175"/>
      <c r="F7" s="175"/>
      <c r="G7" s="175"/>
      <c r="H7" s="30"/>
      <c r="I7" s="30"/>
      <c r="J7" s="30"/>
      <c r="K7" s="30"/>
      <c r="L7" s="129" t="s">
        <v>49</v>
      </c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1:25" ht="18" customHeight="1" x14ac:dyDescent="0.25">
      <c r="A8" s="176" t="s">
        <v>83</v>
      </c>
      <c r="B8" s="177"/>
      <c r="C8" s="177" t="s">
        <v>9</v>
      </c>
      <c r="D8" s="184" t="s">
        <v>44</v>
      </c>
      <c r="E8" s="177" t="s">
        <v>82</v>
      </c>
      <c r="F8" s="187" t="s">
        <v>47</v>
      </c>
      <c r="G8" s="187" t="s">
        <v>48</v>
      </c>
      <c r="H8" s="191" t="s">
        <v>52</v>
      </c>
      <c r="I8" s="192"/>
      <c r="J8" s="195" t="s">
        <v>53</v>
      </c>
      <c r="K8" s="196"/>
      <c r="L8" s="171"/>
      <c r="M8" s="172"/>
      <c r="N8" s="172"/>
      <c r="O8" s="172"/>
      <c r="P8" s="8"/>
      <c r="Q8" s="8"/>
      <c r="R8" s="8"/>
      <c r="S8" s="199"/>
      <c r="T8" s="170"/>
      <c r="U8" s="170"/>
      <c r="V8" s="170"/>
      <c r="W8" s="170"/>
      <c r="X8" s="170"/>
      <c r="Y8" s="170"/>
    </row>
    <row r="9" spans="1:25" ht="18" customHeight="1" x14ac:dyDescent="0.25">
      <c r="A9" s="178"/>
      <c r="B9" s="179"/>
      <c r="C9" s="179"/>
      <c r="D9" s="185"/>
      <c r="E9" s="179"/>
      <c r="F9" s="188"/>
      <c r="G9" s="188"/>
      <c r="H9" s="193"/>
      <c r="I9" s="194"/>
      <c r="J9" s="197"/>
      <c r="K9" s="198"/>
      <c r="L9" s="200" t="s">
        <v>50</v>
      </c>
      <c r="M9" s="201"/>
      <c r="N9" s="201"/>
      <c r="O9" s="201"/>
      <c r="P9" s="201"/>
      <c r="Q9" s="201"/>
      <c r="R9" s="202"/>
      <c r="S9" s="203" t="s">
        <v>51</v>
      </c>
      <c r="T9" s="157"/>
      <c r="U9" s="157"/>
      <c r="V9" s="157"/>
      <c r="W9" s="157"/>
      <c r="X9" s="157"/>
      <c r="Y9" s="157"/>
    </row>
    <row r="10" spans="1:25" ht="18" customHeight="1" thickBot="1" x14ac:dyDescent="0.3">
      <c r="A10" s="180"/>
      <c r="B10" s="181"/>
      <c r="C10" s="181"/>
      <c r="D10" s="185"/>
      <c r="E10" s="181"/>
      <c r="F10" s="189"/>
      <c r="G10" s="189"/>
      <c r="H10" s="218" t="s">
        <v>45</v>
      </c>
      <c r="I10" s="220" t="s">
        <v>42</v>
      </c>
      <c r="J10" s="218" t="s">
        <v>45</v>
      </c>
      <c r="K10" s="220" t="s">
        <v>42</v>
      </c>
      <c r="L10" s="171" t="s">
        <v>13</v>
      </c>
      <c r="M10" s="172"/>
      <c r="N10" s="172"/>
      <c r="O10" s="172"/>
      <c r="P10" s="172"/>
      <c r="Q10" s="172"/>
      <c r="R10" s="173"/>
      <c r="S10" s="210" t="s">
        <v>13</v>
      </c>
      <c r="T10" s="158"/>
      <c r="U10" s="158"/>
      <c r="V10" s="158"/>
      <c r="W10" s="158"/>
      <c r="X10" s="158"/>
      <c r="Y10" s="158"/>
    </row>
    <row r="11" spans="1:25" ht="152.25" customHeight="1" thickBot="1" x14ac:dyDescent="0.3">
      <c r="A11" s="182"/>
      <c r="B11" s="183"/>
      <c r="C11" s="183"/>
      <c r="D11" s="186"/>
      <c r="E11" s="183"/>
      <c r="F11" s="190"/>
      <c r="G11" s="190"/>
      <c r="H11" s="219"/>
      <c r="I11" s="221"/>
      <c r="J11" s="219"/>
      <c r="K11" s="221"/>
      <c r="L11" s="9" t="s">
        <v>46</v>
      </c>
      <c r="M11" s="9" t="s">
        <v>43</v>
      </c>
      <c r="N11" s="10" t="s">
        <v>55</v>
      </c>
      <c r="O11" s="10" t="s">
        <v>54</v>
      </c>
      <c r="P11" s="11" t="s">
        <v>56</v>
      </c>
      <c r="Q11" s="11" t="s">
        <v>57</v>
      </c>
      <c r="R11" s="28" t="s">
        <v>41</v>
      </c>
      <c r="S11" s="39" t="s">
        <v>46</v>
      </c>
      <c r="T11" s="12" t="s">
        <v>43</v>
      </c>
      <c r="U11" s="26" t="s">
        <v>55</v>
      </c>
      <c r="V11" s="26" t="s">
        <v>54</v>
      </c>
      <c r="W11" s="27" t="s">
        <v>56</v>
      </c>
      <c r="X11" s="27" t="s">
        <v>57</v>
      </c>
      <c r="Y11" s="12" t="s">
        <v>41</v>
      </c>
    </row>
    <row r="12" spans="1:25" ht="60" x14ac:dyDescent="0.25">
      <c r="A12" s="211" t="s">
        <v>91</v>
      </c>
      <c r="B12" s="13" t="s">
        <v>0</v>
      </c>
      <c r="C12" s="13" t="s">
        <v>0</v>
      </c>
      <c r="D12" s="13" t="s">
        <v>59</v>
      </c>
      <c r="E12" s="48" t="s">
        <v>26</v>
      </c>
      <c r="F12" s="14"/>
      <c r="G12" s="14"/>
      <c r="H12" s="31"/>
      <c r="I12" s="16"/>
      <c r="J12" s="31"/>
      <c r="K12" s="31"/>
      <c r="L12" s="15"/>
      <c r="M12" s="16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50.25" customHeight="1" x14ac:dyDescent="0.25">
      <c r="A13" s="212"/>
      <c r="B13" s="18" t="s">
        <v>1</v>
      </c>
      <c r="C13" s="18" t="s">
        <v>61</v>
      </c>
      <c r="D13" s="18" t="s">
        <v>58</v>
      </c>
      <c r="E13" s="48" t="s">
        <v>26</v>
      </c>
      <c r="F13" s="19"/>
      <c r="G13" s="19"/>
      <c r="H13" s="32"/>
      <c r="I13" s="16"/>
      <c r="J13" s="32"/>
      <c r="K13" s="32"/>
      <c r="L13" s="20"/>
      <c r="M13" s="21"/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79.5" customHeight="1" x14ac:dyDescent="0.25">
      <c r="A14" s="213" t="s">
        <v>10</v>
      </c>
      <c r="B14" s="214" t="s">
        <v>2</v>
      </c>
      <c r="C14" s="18" t="s">
        <v>30</v>
      </c>
      <c r="D14" s="18" t="s">
        <v>71</v>
      </c>
      <c r="E14" s="48" t="s">
        <v>26</v>
      </c>
      <c r="F14" s="36"/>
      <c r="G14" s="36"/>
      <c r="H14" s="32"/>
      <c r="I14" s="16"/>
      <c r="J14" s="32"/>
      <c r="K14" s="32"/>
      <c r="L14" s="20"/>
      <c r="M14" s="21"/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40"/>
      <c r="T14" s="16"/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17"/>
    </row>
    <row r="15" spans="1:25" ht="15.75" customHeight="1" x14ac:dyDescent="0.25">
      <c r="A15" s="213"/>
      <c r="B15" s="214"/>
      <c r="C15" s="18" t="s">
        <v>64</v>
      </c>
      <c r="D15" s="18" t="s">
        <v>62</v>
      </c>
      <c r="E15" s="48" t="s">
        <v>26</v>
      </c>
      <c r="F15" s="36"/>
      <c r="G15" s="36"/>
      <c r="H15" s="32"/>
      <c r="I15" s="16"/>
      <c r="J15" s="32"/>
      <c r="K15" s="32"/>
      <c r="L15" s="20"/>
      <c r="M15" s="21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13" t="s">
        <v>11</v>
      </c>
      <c r="B16" s="214" t="s">
        <v>3</v>
      </c>
      <c r="C16" s="18" t="s">
        <v>65</v>
      </c>
      <c r="D16" s="18" t="s">
        <v>66</v>
      </c>
      <c r="E16" s="48" t="s">
        <v>26</v>
      </c>
      <c r="F16" s="89"/>
      <c r="G16" s="89"/>
      <c r="H16" s="32">
        <v>94</v>
      </c>
      <c r="I16" s="16">
        <v>21283235</v>
      </c>
      <c r="J16" s="32">
        <v>94</v>
      </c>
      <c r="K16" s="32">
        <v>43926520</v>
      </c>
      <c r="L16" s="20"/>
      <c r="M16" s="21"/>
      <c r="N16" s="3">
        <f t="shared" si="0"/>
        <v>1</v>
      </c>
      <c r="O16" s="3">
        <f t="shared" si="0"/>
        <v>1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1</v>
      </c>
      <c r="V16" s="1">
        <f t="shared" si="3"/>
        <v>1</v>
      </c>
      <c r="W16" s="2">
        <f t="shared" si="4"/>
        <v>0</v>
      </c>
      <c r="X16" s="2">
        <f t="shared" si="5"/>
        <v>0</v>
      </c>
      <c r="Y16" s="17"/>
    </row>
    <row r="17" spans="1:25" ht="48" customHeight="1" x14ac:dyDescent="0.25">
      <c r="A17" s="213"/>
      <c r="B17" s="214"/>
      <c r="C17" s="18" t="s">
        <v>63</v>
      </c>
      <c r="D17" s="18" t="s">
        <v>60</v>
      </c>
      <c r="E17" s="48" t="s">
        <v>26</v>
      </c>
      <c r="F17" s="89"/>
      <c r="G17" s="89"/>
      <c r="H17" s="32">
        <v>0</v>
      </c>
      <c r="I17" s="16">
        <v>0</v>
      </c>
      <c r="J17" s="32">
        <v>0</v>
      </c>
      <c r="K17" s="32">
        <v>0</v>
      </c>
      <c r="L17" s="20"/>
      <c r="M17" s="21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13"/>
      <c r="B18" s="18" t="s">
        <v>4</v>
      </c>
      <c r="C18" s="18" t="s">
        <v>67</v>
      </c>
      <c r="D18" s="18" t="s">
        <v>66</v>
      </c>
      <c r="E18" s="48" t="s">
        <v>26</v>
      </c>
      <c r="F18" s="89"/>
      <c r="G18" s="89"/>
      <c r="H18" s="32">
        <v>448</v>
      </c>
      <c r="I18" s="16">
        <v>393170800</v>
      </c>
      <c r="J18" s="32">
        <v>448</v>
      </c>
      <c r="K18" s="32">
        <v>705663710</v>
      </c>
      <c r="L18" s="20"/>
      <c r="M18" s="21"/>
      <c r="N18" s="3">
        <f t="shared" si="0"/>
        <v>1</v>
      </c>
      <c r="O18" s="3">
        <f t="shared" si="0"/>
        <v>1</v>
      </c>
      <c r="P18" s="4">
        <f t="shared" si="1"/>
        <v>0</v>
      </c>
      <c r="Q18" s="4">
        <f t="shared" si="2"/>
        <v>0</v>
      </c>
      <c r="R18" s="15"/>
      <c r="S18" s="40"/>
      <c r="T18" s="16"/>
      <c r="U18" s="1">
        <f t="shared" si="3"/>
        <v>1</v>
      </c>
      <c r="V18" s="1">
        <f t="shared" si="3"/>
        <v>1</v>
      </c>
      <c r="W18" s="2">
        <f t="shared" si="4"/>
        <v>0</v>
      </c>
      <c r="X18" s="2">
        <f t="shared" si="5"/>
        <v>0</v>
      </c>
      <c r="Y18" s="17"/>
    </row>
    <row r="19" spans="1:25" ht="30" x14ac:dyDescent="0.25">
      <c r="A19" s="213"/>
      <c r="B19" s="214" t="s">
        <v>5</v>
      </c>
      <c r="C19" s="18" t="s">
        <v>68</v>
      </c>
      <c r="D19" s="18" t="s">
        <v>62</v>
      </c>
      <c r="E19" s="48" t="s">
        <v>26</v>
      </c>
      <c r="F19" s="89"/>
      <c r="G19" s="89"/>
      <c r="H19" s="32">
        <v>0</v>
      </c>
      <c r="I19" s="16">
        <v>44972978</v>
      </c>
      <c r="J19" s="32">
        <v>0</v>
      </c>
      <c r="K19" s="32">
        <v>171955246</v>
      </c>
      <c r="L19" s="20"/>
      <c r="M19" s="21"/>
      <c r="N19" s="3">
        <f t="shared" si="0"/>
        <v>0</v>
      </c>
      <c r="O19" s="3">
        <f t="shared" si="0"/>
        <v>1</v>
      </c>
      <c r="P19" s="4">
        <f t="shared" si="1"/>
        <v>0</v>
      </c>
      <c r="Q19" s="4">
        <f t="shared" si="2"/>
        <v>0</v>
      </c>
      <c r="R19" s="15"/>
      <c r="S19" s="40"/>
      <c r="T19" s="16"/>
      <c r="U19" s="1">
        <f t="shared" si="3"/>
        <v>0</v>
      </c>
      <c r="V19" s="1">
        <f t="shared" si="3"/>
        <v>1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13"/>
      <c r="B20" s="214"/>
      <c r="C20" s="18" t="s">
        <v>69</v>
      </c>
      <c r="D20" s="18" t="s">
        <v>70</v>
      </c>
      <c r="E20" s="48" t="s">
        <v>26</v>
      </c>
      <c r="F20" s="89"/>
      <c r="G20" s="89"/>
      <c r="H20" s="32">
        <v>20</v>
      </c>
      <c r="I20" s="16">
        <v>0</v>
      </c>
      <c r="J20" s="32">
        <v>20</v>
      </c>
      <c r="K20" s="32">
        <v>0</v>
      </c>
      <c r="L20" s="20"/>
      <c r="M20" s="21"/>
      <c r="N20" s="3">
        <f t="shared" si="0"/>
        <v>1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1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40.5" customHeight="1" x14ac:dyDescent="0.25">
      <c r="A21" s="213"/>
      <c r="B21" s="214"/>
      <c r="C21" s="18" t="s">
        <v>31</v>
      </c>
      <c r="D21" s="18" t="s">
        <v>62</v>
      </c>
      <c r="E21" s="48" t="s">
        <v>26</v>
      </c>
      <c r="F21" s="89"/>
      <c r="G21" s="89"/>
      <c r="H21" s="32">
        <v>0</v>
      </c>
      <c r="I21" s="16">
        <v>30972987</v>
      </c>
      <c r="J21" s="32">
        <v>0</v>
      </c>
      <c r="K21" s="32">
        <v>57378606</v>
      </c>
      <c r="L21" s="20"/>
      <c r="M21" s="21"/>
      <c r="N21" s="3">
        <f t="shared" si="0"/>
        <v>0</v>
      </c>
      <c r="O21" s="3">
        <f t="shared" si="0"/>
        <v>1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1</v>
      </c>
      <c r="W21" s="2">
        <f t="shared" si="4"/>
        <v>0</v>
      </c>
      <c r="X21" s="2">
        <f t="shared" si="5"/>
        <v>0</v>
      </c>
      <c r="Y21" s="17"/>
    </row>
    <row r="22" spans="1:25" ht="63.75" customHeight="1" x14ac:dyDescent="0.25">
      <c r="A22" s="213"/>
      <c r="B22" s="214"/>
      <c r="C22" s="18" t="s">
        <v>32</v>
      </c>
      <c r="D22" s="18" t="s">
        <v>72</v>
      </c>
      <c r="E22" s="48" t="s">
        <v>26</v>
      </c>
      <c r="F22" s="89"/>
      <c r="G22" s="89"/>
      <c r="H22" s="32">
        <v>3359</v>
      </c>
      <c r="I22" s="16">
        <v>31390401</v>
      </c>
      <c r="J22" s="32">
        <v>6163</v>
      </c>
      <c r="K22" s="32">
        <v>57600528</v>
      </c>
      <c r="L22" s="20"/>
      <c r="M22" s="21"/>
      <c r="N22" s="3">
        <f t="shared" si="0"/>
        <v>1</v>
      </c>
      <c r="O22" s="3">
        <f t="shared" si="0"/>
        <v>1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1</v>
      </c>
      <c r="V22" s="1">
        <f t="shared" si="3"/>
        <v>1</v>
      </c>
      <c r="W22" s="2">
        <f t="shared" si="4"/>
        <v>0</v>
      </c>
      <c r="X22" s="2">
        <f t="shared" si="5"/>
        <v>0</v>
      </c>
      <c r="Y22" s="17"/>
    </row>
    <row r="23" spans="1:25" ht="36.75" customHeight="1" x14ac:dyDescent="0.25">
      <c r="A23" s="213"/>
      <c r="B23" s="215" t="s">
        <v>6</v>
      </c>
      <c r="C23" s="18" t="s">
        <v>73</v>
      </c>
      <c r="D23" s="18" t="s">
        <v>75</v>
      </c>
      <c r="E23" s="48"/>
      <c r="F23" s="89"/>
      <c r="G23" s="89"/>
      <c r="H23" s="32"/>
      <c r="I23" s="16"/>
      <c r="J23" s="32"/>
      <c r="K23" s="32"/>
      <c r="L23" s="20"/>
      <c r="M23" s="21"/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2"/>
        <v>0</v>
      </c>
      <c r="R23" s="15"/>
      <c r="S23" s="40"/>
      <c r="T23" s="16"/>
      <c r="U23" s="1">
        <f t="shared" si="3"/>
        <v>0</v>
      </c>
      <c r="V23" s="1">
        <f t="shared" si="3"/>
        <v>0</v>
      </c>
      <c r="W23" s="2">
        <f t="shared" si="4"/>
        <v>0</v>
      </c>
      <c r="X23" s="2">
        <f t="shared" si="5"/>
        <v>0</v>
      </c>
      <c r="Y23" s="17"/>
    </row>
    <row r="24" spans="1:25" ht="54" customHeight="1" x14ac:dyDescent="0.25">
      <c r="A24" s="213"/>
      <c r="B24" s="216"/>
      <c r="C24" s="18" t="s">
        <v>74</v>
      </c>
      <c r="D24" s="18" t="s">
        <v>76</v>
      </c>
      <c r="E24" s="48" t="s">
        <v>25</v>
      </c>
      <c r="F24" s="89">
        <v>0.05</v>
      </c>
      <c r="G24" s="89">
        <v>0.05</v>
      </c>
      <c r="H24" s="32">
        <v>72755</v>
      </c>
      <c r="I24" s="16">
        <v>9106132</v>
      </c>
      <c r="J24" s="32">
        <v>119238</v>
      </c>
      <c r="K24" s="32">
        <v>14932347</v>
      </c>
      <c r="L24" s="20"/>
      <c r="M24" s="21"/>
      <c r="N24" s="3">
        <f t="shared" si="0"/>
        <v>1</v>
      </c>
      <c r="O24" s="3">
        <f t="shared" si="0"/>
        <v>1</v>
      </c>
      <c r="P24" s="4">
        <f t="shared" si="1"/>
        <v>20</v>
      </c>
      <c r="Q24" s="4">
        <f t="shared" si="2"/>
        <v>20</v>
      </c>
      <c r="R24" s="15"/>
      <c r="S24" s="40"/>
      <c r="T24" s="16"/>
      <c r="U24" s="1">
        <f t="shared" si="3"/>
        <v>1</v>
      </c>
      <c r="V24" s="1">
        <f t="shared" si="3"/>
        <v>1</v>
      </c>
      <c r="W24" s="2">
        <f t="shared" si="4"/>
        <v>20</v>
      </c>
      <c r="X24" s="2">
        <f t="shared" si="5"/>
        <v>20</v>
      </c>
      <c r="Y24" s="17"/>
    </row>
    <row r="25" spans="1:25" ht="90" x14ac:dyDescent="0.25">
      <c r="A25" s="213"/>
      <c r="B25" s="207" t="s">
        <v>37</v>
      </c>
      <c r="C25" s="18" t="s">
        <v>29</v>
      </c>
      <c r="D25" s="18" t="s">
        <v>62</v>
      </c>
      <c r="E25" s="18" t="s">
        <v>26</v>
      </c>
      <c r="F25" s="36"/>
      <c r="G25" s="36"/>
      <c r="H25" s="32"/>
      <c r="I25" s="16"/>
      <c r="J25" s="32"/>
      <c r="K25" s="32"/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68.25" customHeight="1" x14ac:dyDescent="0.25">
      <c r="A26" s="213"/>
      <c r="B26" s="217"/>
      <c r="C26" s="18" t="s">
        <v>28</v>
      </c>
      <c r="D26" s="18" t="s">
        <v>62</v>
      </c>
      <c r="E26" s="18" t="s">
        <v>26</v>
      </c>
      <c r="F26" s="36"/>
      <c r="G26" s="36"/>
      <c r="H26" s="32"/>
      <c r="I26" s="16"/>
      <c r="J26" s="32"/>
      <c r="K26" s="32"/>
      <c r="L26" s="20"/>
      <c r="M26" s="21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13"/>
      <c r="B27" s="207" t="s">
        <v>38</v>
      </c>
      <c r="C27" s="18" t="s">
        <v>27</v>
      </c>
      <c r="D27" s="18" t="s">
        <v>77</v>
      </c>
      <c r="E27" s="18" t="s">
        <v>26</v>
      </c>
      <c r="F27" s="36"/>
      <c r="G27" s="36"/>
      <c r="H27" s="32"/>
      <c r="I27" s="16"/>
      <c r="J27" s="32"/>
      <c r="K27" s="32"/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13"/>
      <c r="B28" s="217"/>
      <c r="C28" s="18" t="s">
        <v>14</v>
      </c>
      <c r="D28" s="18" t="s">
        <v>77</v>
      </c>
      <c r="E28" s="18" t="s">
        <v>26</v>
      </c>
      <c r="F28" s="36"/>
      <c r="G28" s="36"/>
      <c r="H28" s="32"/>
      <c r="I28" s="16"/>
      <c r="J28" s="32"/>
      <c r="K28" s="32"/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94.5" customHeight="1" x14ac:dyDescent="0.25">
      <c r="A29" s="213"/>
      <c r="B29" s="18" t="s">
        <v>7</v>
      </c>
      <c r="C29" s="18" t="s">
        <v>78</v>
      </c>
      <c r="D29" s="18" t="s">
        <v>79</v>
      </c>
      <c r="E29" s="18" t="s">
        <v>26</v>
      </c>
      <c r="F29" s="36"/>
      <c r="G29" s="36"/>
      <c r="H29" s="32"/>
      <c r="I29" s="16"/>
      <c r="J29" s="32"/>
      <c r="K29" s="32"/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04" t="s">
        <v>12</v>
      </c>
      <c r="B30" s="207" t="s">
        <v>8</v>
      </c>
      <c r="C30" s="22" t="s">
        <v>15</v>
      </c>
      <c r="D30" s="22" t="s">
        <v>80</v>
      </c>
      <c r="E30" s="18" t="s">
        <v>26</v>
      </c>
      <c r="F30" s="89"/>
      <c r="G30" s="89"/>
      <c r="H30" s="33">
        <v>9274</v>
      </c>
      <c r="I30" s="16">
        <v>44240725</v>
      </c>
      <c r="J30" s="74">
        <v>17340</v>
      </c>
      <c r="K30" s="16">
        <v>72130879</v>
      </c>
      <c r="L30" s="20"/>
      <c r="M30" s="21"/>
      <c r="N30" s="3">
        <f t="shared" si="0"/>
        <v>1</v>
      </c>
      <c r="O30" s="3">
        <f t="shared" si="0"/>
        <v>1</v>
      </c>
      <c r="P30" s="4">
        <f t="shared" si="1"/>
        <v>0</v>
      </c>
      <c r="Q30" s="4">
        <f t="shared" si="2"/>
        <v>0</v>
      </c>
      <c r="R30" s="15"/>
      <c r="S30" s="40"/>
      <c r="T30" s="16"/>
      <c r="U30" s="1">
        <f t="shared" si="3"/>
        <v>1</v>
      </c>
      <c r="V30" s="1">
        <f t="shared" si="3"/>
        <v>1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05"/>
      <c r="B31" s="208"/>
      <c r="C31" s="22" t="s">
        <v>16</v>
      </c>
      <c r="D31" s="22" t="s">
        <v>80</v>
      </c>
      <c r="E31" s="18" t="s">
        <v>26</v>
      </c>
      <c r="F31" s="89"/>
      <c r="G31" s="89"/>
      <c r="H31" s="33">
        <v>0</v>
      </c>
      <c r="I31" s="16">
        <v>65720</v>
      </c>
      <c r="J31" s="74">
        <v>0</v>
      </c>
      <c r="K31" s="16">
        <v>118060</v>
      </c>
      <c r="L31" s="20"/>
      <c r="M31" s="21"/>
      <c r="N31" s="3">
        <f t="shared" si="0"/>
        <v>0</v>
      </c>
      <c r="O31" s="3">
        <f t="shared" si="0"/>
        <v>1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3"/>
        <v>0</v>
      </c>
      <c r="V31" s="1">
        <f t="shared" si="3"/>
        <v>1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06"/>
      <c r="B32" s="209"/>
      <c r="C32" s="24" t="s">
        <v>17</v>
      </c>
      <c r="D32" s="24" t="s">
        <v>81</v>
      </c>
      <c r="E32" s="18" t="s">
        <v>26</v>
      </c>
      <c r="F32" s="89"/>
      <c r="G32" s="89"/>
      <c r="H32" s="34">
        <v>276786</v>
      </c>
      <c r="I32" s="16">
        <v>483892938</v>
      </c>
      <c r="J32" s="74">
        <v>616133</v>
      </c>
      <c r="K32" s="16">
        <v>1124249561</v>
      </c>
      <c r="L32" s="45"/>
      <c r="M32" s="46"/>
      <c r="N32" s="3">
        <f t="shared" si="0"/>
        <v>1</v>
      </c>
      <c r="O32" s="3">
        <f t="shared" si="0"/>
        <v>1</v>
      </c>
      <c r="P32" s="4">
        <f t="shared" si="1"/>
        <v>0</v>
      </c>
      <c r="Q32" s="4">
        <f t="shared" si="2"/>
        <v>0</v>
      </c>
      <c r="R32" s="23"/>
      <c r="S32" s="40"/>
      <c r="T32" s="16"/>
      <c r="U32" s="1">
        <f t="shared" si="3"/>
        <v>1</v>
      </c>
      <c r="V32" s="1">
        <f t="shared" si="3"/>
        <v>1</v>
      </c>
      <c r="W32" s="2">
        <f t="shared" si="4"/>
        <v>0</v>
      </c>
      <c r="X32" s="2">
        <f t="shared" si="5"/>
        <v>0</v>
      </c>
      <c r="Y32" s="17"/>
    </row>
    <row r="33" spans="1:25" ht="60" x14ac:dyDescent="0.25">
      <c r="A33" s="44" t="s">
        <v>92</v>
      </c>
      <c r="B33" s="13" t="s">
        <v>0</v>
      </c>
      <c r="C33" s="13" t="s">
        <v>0</v>
      </c>
      <c r="D33" s="13" t="s">
        <v>59</v>
      </c>
      <c r="E33" s="18" t="s">
        <v>26</v>
      </c>
      <c r="F33" s="14"/>
      <c r="G33" s="14"/>
      <c r="H33" s="31"/>
      <c r="I33" s="16"/>
      <c r="J33" s="31"/>
      <c r="K33" s="31"/>
      <c r="L33" s="15"/>
      <c r="M33" s="16"/>
      <c r="N33" s="14" t="s">
        <v>94</v>
      </c>
      <c r="O33" s="14" t="s">
        <v>94</v>
      </c>
      <c r="P33" s="14" t="s">
        <v>94</v>
      </c>
      <c r="Q33" s="14" t="s">
        <v>94</v>
      </c>
      <c r="R33" s="15"/>
      <c r="S33" s="40"/>
      <c r="T33" s="16"/>
      <c r="U33" s="14" t="s">
        <v>94</v>
      </c>
      <c r="V33" s="14" t="s">
        <v>94</v>
      </c>
      <c r="W33" s="14" t="s">
        <v>94</v>
      </c>
      <c r="X33" s="14" t="s">
        <v>94</v>
      </c>
      <c r="Y33" s="17"/>
    </row>
    <row r="34" spans="1:25" ht="75" x14ac:dyDescent="0.25">
      <c r="A34" s="43" t="s">
        <v>93</v>
      </c>
    </row>
  </sheetData>
  <mergeCells count="44"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A97FA25E-79CE-4F45-8716-420A9C07539A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9EBDF0E6-37C0-4301-A880-7D0369E4EA87}"/>
    <dataValidation allowBlank="1" showInputMessage="1" showErrorMessage="1" prompt="Si en la celda &quot;E&quot;, selecionó SI, defina una meta en porcentaje para mantener o reducir el gasto en la vigencia. (En giros presupuestales)" sqref="F8:F11" xr:uid="{77FE9D33-6EB9-46BB-A1D7-48D53D993C06}"/>
    <dataValidation allowBlank="1" showInputMessage="1" showErrorMessage="1" prompt="Si en la celda &quot;E&quot;, selecionó SI, defina una meta en porcentaje para mantener o reducir el gasto en la vigencia. (En unidad de medida)" sqref="G8:G11" xr:uid="{5402D8F1-B440-4BE8-AED9-3D51F8BA95C6}"/>
    <dataValidation allowBlank="1" showInputMessage="1" showErrorMessage="1" prompt="Relacione el dato de consumo asociado al rubro, componente y unidad de medida reportado en el  mismo periodo del año anterior_x000a_" sqref="H10:H11 J10:J11" xr:uid="{C714063D-71E8-4F51-8036-41BDC1C599E6}"/>
    <dataValidation allowBlank="1" showInputMessage="1" showErrorMessage="1" prompt="Relacione los giros realizados  en el  mismo periodo del año anterior, relacionados con el rubro y el componente. Valores en pesos." sqref="K10:K11" xr:uid="{53630B72-631A-4132-9F4A-85B072F3A264}"/>
    <dataValidation allowBlank="1" showInputMessage="1" showErrorMessage="1" prompt="Relacione el dato de consumo asociado al rubro, componente y unidad de medida en el periodo de reporte._x000a_" sqref="L11 S11" xr:uid="{3C23894F-084D-4FBC-8805-907842F4116C}"/>
    <dataValidation allowBlank="1" showInputMessage="1" showErrorMessage="1" prompt="Relacione los giros realizados  en el  periodo de reporte para el rubro y el componente. Valores en pesos." sqref="M11" xr:uid="{0EF42AFF-3630-4933-8E9A-3EA7C4557064}"/>
    <dataValidation allowBlank="1" showInputMessage="1" showErrorMessage="1" prompt="Relacione los giros realizados  en el  periodo de reporte para el rubro y el componente. Valores en pesos._x000a_" sqref="T11" xr:uid="{12D8DC97-81C4-4497-84A3-C9BFF42CA885}"/>
    <dataValidation allowBlank="1" showInputMessage="1" showErrorMessage="1" prompt="Escribir el otro sector que no se encuentra en la lista desplegable" sqref="B3:G3" xr:uid="{E58A3615-18C3-4C88-97B2-5100AFBDC80B}"/>
    <dataValidation allowBlank="1" showInputMessage="1" showErrorMessage="1" prompt="Escribir la otra entidad que no se encuentra en la lista desplegable" sqref="J3:Y3" xr:uid="{4E1490A8-E3EE-4CEA-9985-8788EA626823}"/>
    <dataValidation type="list" allowBlank="1" showInputMessage="1" showErrorMessage="1" sqref="J2:Y2" xr:uid="{C816145A-E090-42FA-A05D-E95D48C1D957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6BCDE94B-7CE9-41EA-9CEC-EA7B783FC359}"/>
    <dataValidation allowBlank="1" showInputMessage="1" showErrorMessage="1" prompt="Solo aplica para gastos de funcionamiento." sqref="A8:B11" xr:uid="{511A4E39-22C3-4311-A259-C2840CFEEAD7}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A9085F-8079-443A-9029-C78AFF308171}">
          <x14:formula1>
            <xm:f>#REF!</xm:f>
          </x14:formula1>
          <xm:sqref>E12:E24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ATENEA 2022</vt:lpstr>
      <vt:lpstr>ATENEA 2023</vt:lpstr>
      <vt:lpstr>IDEP 2022</vt:lpstr>
      <vt:lpstr>IDEP 2023</vt:lpstr>
      <vt:lpstr>SED 2022</vt:lpstr>
      <vt:lpstr>SED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CARLOS EDUARDO ROCHA ALDANA</cp:lastModifiedBy>
  <dcterms:created xsi:type="dcterms:W3CDTF">2021-10-14T18:59:05Z</dcterms:created>
  <dcterms:modified xsi:type="dcterms:W3CDTF">2023-03-01T19:36:32Z</dcterms:modified>
</cp:coreProperties>
</file>