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crocha_educacionbogota_gov_co/Documents/SED Carlos Rocha/2022/Plan de Austeridad/Primer Seguimiento/"/>
    </mc:Choice>
  </mc:AlternateContent>
  <xr:revisionPtr revIDLastSave="92" documentId="8_{5425A131-6EE1-4ADD-AD14-2A0EF3BE5661}" xr6:coauthVersionLast="47" xr6:coauthVersionMax="47" xr10:uidLastSave="{64E696EA-84B9-4CF5-89AF-73CF3D35C711}"/>
  <bookViews>
    <workbookView xWindow="-120" yWindow="-120" windowWidth="20730" windowHeight="11160" firstSheet="1" activeTab="3" xr2:uid="{7A6386CA-D059-43F6-A4E2-46320B056A03}"/>
  </bookViews>
  <sheets>
    <sheet name="Agregados " sheetId="9" r:id="rId1"/>
    <sheet name="Informe SED 2019" sheetId="1" r:id="rId2"/>
    <sheet name="Hoja7" sheetId="7" state="hidden" r:id="rId3"/>
    <sheet name="Meta SED 2022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6" l="1"/>
  <c r="K4" i="6"/>
  <c r="I4" i="6"/>
  <c r="O4" i="6" s="1"/>
  <c r="C12" i="9"/>
  <c r="C13" i="9"/>
  <c r="C14" i="9"/>
  <c r="C11" i="9"/>
  <c r="C9" i="9"/>
  <c r="B14" i="9"/>
  <c r="H4" i="1"/>
  <c r="H20" i="1"/>
  <c r="G4" i="1" l="1"/>
  <c r="F4" i="1"/>
  <c r="G4" i="6"/>
  <c r="F4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5" i="6"/>
  <c r="H5" i="6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M4" i="6" l="1"/>
  <c r="P4" i="6"/>
  <c r="H4" i="6"/>
  <c r="R4" i="6" l="1"/>
  <c r="S4" i="6"/>
  <c r="Q4" i="6" l="1"/>
  <c r="N4" i="6"/>
  <c r="T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tc={740AACDF-AF8A-4055-AA22-A051004179D8}</author>
  </authors>
  <commentList>
    <comment ref="B2" authorId="0" shapeId="0" xr:uid="{740AACDF-AF8A-4055-AA22-A051004179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selección de Rubros en la hoja: Informe "Entidad" 2020, diligencie solamente las filas marcadas con SI en la columna E</t>
      </text>
    </comment>
  </commentList>
</comments>
</file>

<file path=xl/sharedStrings.xml><?xml version="1.0" encoding="utf-8"?>
<sst xmlns="http://schemas.openxmlformats.org/spreadsheetml/2006/main" count="183" uniqueCount="87">
  <si>
    <t>No. Artículo</t>
  </si>
  <si>
    <t>Artículo</t>
  </si>
  <si>
    <t>Código Rubro</t>
  </si>
  <si>
    <t>Rubro</t>
  </si>
  <si>
    <t xml:space="preserve"> Fotocopiado, multicopiado e impresión</t>
  </si>
  <si>
    <t>3120202030005003-</t>
  </si>
  <si>
    <t>Servicios de copia y reproducción</t>
  </si>
  <si>
    <t>Mes</t>
  </si>
  <si>
    <t>Giros ejecutados Servicios de Copia y Reproducción</t>
  </si>
  <si>
    <t>% Ejecución Anual</t>
  </si>
  <si>
    <t>Enero</t>
  </si>
  <si>
    <t>Febrero</t>
  </si>
  <si>
    <t>Marzo</t>
  </si>
  <si>
    <t>Trimestre</t>
  </si>
  <si>
    <t>GASTOS ELEGIBLES</t>
  </si>
  <si>
    <t>RUBROS CORRESPONDIENTES</t>
  </si>
  <si>
    <t>Nombre del Artículo</t>
  </si>
  <si>
    <t>Nombre Rubro</t>
  </si>
  <si>
    <t>Seleccionado (SI O NO)</t>
  </si>
  <si>
    <t>Giros (Pagos efectivos)</t>
  </si>
  <si>
    <t>Enero - Junio 2019</t>
  </si>
  <si>
    <t>Julio - Diciembre 2019</t>
  </si>
  <si>
    <t>Enero - Diciembre 2019</t>
  </si>
  <si>
    <t>SUMATORIA</t>
  </si>
  <si>
    <t>Condiciones para contratar la prestación de servicios profesionales y de apoyo a la gestión</t>
  </si>
  <si>
    <t>NO</t>
  </si>
  <si>
    <t xml:space="preserve"> Horas extras, dominicales y festivos.</t>
  </si>
  <si>
    <t xml:space="preserve"> Compensación por vacaciones</t>
  </si>
  <si>
    <t> Bono navideño</t>
  </si>
  <si>
    <t xml:space="preserve"> Capacitación</t>
  </si>
  <si>
    <t xml:space="preserve"> Bienestar</t>
  </si>
  <si>
    <t xml:space="preserve"> Fondos educativos</t>
  </si>
  <si>
    <t>Estudios técnicos de rediseño institucional</t>
  </si>
  <si>
    <t>Concursos públicos abiertos de méritos. </t>
  </si>
  <si>
    <t xml:space="preserve"> Viáticos y gastos de viaje</t>
  </si>
  <si>
    <t>Contratación servicios administrativos.  </t>
  </si>
  <si>
    <t xml:space="preserve"> Telefonía celular</t>
  </si>
  <si>
    <t xml:space="preserve"> Telefonía fija</t>
  </si>
  <si>
    <t xml:space="preserve"> Vehículos oficiales</t>
  </si>
  <si>
    <t xml:space="preserve"> Adquisición de vehículos y maquinaria</t>
  </si>
  <si>
    <t>SI</t>
  </si>
  <si>
    <t>Condiciones para contratar elementos de consumo</t>
  </si>
  <si>
    <t xml:space="preserve"> Cajas menores</t>
  </si>
  <si>
    <t xml:space="preserve"> Suministro del servicio de Internet</t>
  </si>
  <si>
    <t xml:space="preserve"> Inventarios y stock de elementos</t>
  </si>
  <si>
    <t>Adquisición, mantenimiento o reparación de bienes inmuebles o muebles</t>
  </si>
  <si>
    <t>Edición, impresión, reproducción, publicación de avisos</t>
  </si>
  <si>
    <t xml:space="preserve"> Suscripciones</t>
  </si>
  <si>
    <t xml:space="preserve"> Eventos y conmemoraciones</t>
  </si>
  <si>
    <t xml:space="preserve"> Servicios públicos</t>
  </si>
  <si>
    <t>OPCIONES</t>
  </si>
  <si>
    <t>INDICADORES PROGRAMADOS</t>
  </si>
  <si>
    <t>Seleccionado (SI o NO)</t>
  </si>
  <si>
    <t>META: Giros Programados</t>
  </si>
  <si>
    <t>Giros Ejecutados</t>
  </si>
  <si>
    <t>Indicador de Austeridad META</t>
  </si>
  <si>
    <t>Indicador de Austeridad OBSERVADO</t>
  </si>
  <si>
    <t>Indicador de Cumplimiento</t>
  </si>
  <si>
    <t>Enero - Junio 2022</t>
  </si>
  <si>
    <t>Julio - Diciembre 2022</t>
  </si>
  <si>
    <t>Enero - Diciembre 2022</t>
  </si>
  <si>
    <t>Semestre 1</t>
  </si>
  <si>
    <t>Semestre 2</t>
  </si>
  <si>
    <t>Acumulado Anual</t>
  </si>
  <si>
    <t>Semestre 3</t>
  </si>
  <si>
    <t>Semestre 4</t>
  </si>
  <si>
    <t>31020202030313-</t>
  </si>
  <si>
    <t xml:space="preserve">Otros servicios profesionales y técnicos n.c.p. </t>
  </si>
  <si>
    <t>1310101010105-</t>
  </si>
  <si>
    <t xml:space="preserve">Horas extras dominicales, festivos, recargo nocturno y trabajo suplementario </t>
  </si>
  <si>
    <t>3110103010000-</t>
  </si>
  <si>
    <t>Indemnización por vacaciones</t>
  </si>
  <si>
    <t>Bienestar e Incentivos</t>
  </si>
  <si>
    <t>capacitacion</t>
  </si>
  <si>
    <t>Viaticos y gastos de viaje</t>
  </si>
  <si>
    <t>3120202030004002-</t>
  </si>
  <si>
    <t>Servicios de Telecomunicaciones Móviles</t>
  </si>
  <si>
    <t>3120202030004001-</t>
  </si>
  <si>
    <t>Servicios de Telefonía fija</t>
  </si>
  <si>
    <t>1310202010203
1310202020102</t>
  </si>
  <si>
    <t>Productos de hornos de coque, de refinación de petróleo y combustible.
Servicio de transporte de pasajeros.</t>
  </si>
  <si>
    <t>1310201010106
1310201010105
1310202010302
1310202010208
1310202010206
1310202010205
1310202010202</t>
  </si>
  <si>
    <t>Maquinaria y aparatos eléctricos.
Maquinaria de oficina, contabilidad e informática
Productos metálicos elaborados (excepto maquinaria y equipo).
Muebles; otros bienes transportables n.c.p.
Productos de caucho y plástico
Otros productos químicos; fibras artificiales (o fibras industriales hechas por el hombre).
Pasta o pulpa, papel y productos de papel; impresos y
artículos relacionados.</t>
  </si>
  <si>
    <t>3120202030002000
3120202030003000
3120202030003010
3120202030005000
3120202030006000
3120101010002
3120201020002
3120201030002
313040000</t>
  </si>
  <si>
    <t>Servicios de documentación y certificación jurídica.
Servicios científicos y otros servicios técnicos.
Otros servicios profesionales y técnicos n.c.p.
Servicios de copia y reproducción.
Servicios de mantenimiento y reparación de otra maquinaria y otro equipo.
Equipos de información, computación y telecomunicaciones TIC.
Pasta o pulpa, papel y productos de papel; impresos y artículos relacionados.
Productos metálicos elaborados (excepto maquinaria y equipo).
Multas y sanciones.</t>
  </si>
  <si>
    <t>3120202040001001-
3120202040001004-
3120202040001002-
3120202040001003-</t>
  </si>
  <si>
    <t xml:space="preserve">Energía
Gas
Acueducto y alcantarillado
Aseo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</si>
</sst>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0.0%"/>
    <numFmt numFmtId="166" formatCode="_-&quot;$&quot;* #,##0.00_-;\-&quot;$&quot;* #,##0.00_-;_-&quot;$&quot;* &quot;-&quot;_-;_-@_-"/>
    <numFmt numFmtId="167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0" fillId="3" borderId="1" xfId="2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164" fontId="0" fillId="2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/>
    </xf>
    <xf numFmtId="164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6" fontId="0" fillId="3" borderId="1" xfId="2" applyNumberFormat="1" applyFont="1" applyFill="1" applyBorder="1" applyAlignment="1">
      <alignment horizontal="center" vertical="center"/>
    </xf>
    <xf numFmtId="44" fontId="2" fillId="2" borderId="1" xfId="3" applyFont="1" applyFill="1" applyBorder="1" applyAlignment="1">
      <alignment horizontal="center" vertical="center" wrapText="1"/>
    </xf>
    <xf numFmtId="44" fontId="2" fillId="2" borderId="1" xfId="3" applyFont="1" applyFill="1" applyBorder="1" applyAlignment="1">
      <alignment horizontal="center" vertical="center"/>
    </xf>
    <xf numFmtId="44" fontId="5" fillId="0" borderId="0" xfId="3" applyFont="1"/>
    <xf numFmtId="44" fontId="0" fillId="0" borderId="0" xfId="3" applyFont="1"/>
    <xf numFmtId="44" fontId="0" fillId="0" borderId="0" xfId="0" applyNumberFormat="1"/>
    <xf numFmtId="165" fontId="0" fillId="0" borderId="0" xfId="1" applyNumberFormat="1" applyFont="1"/>
    <xf numFmtId="167" fontId="0" fillId="4" borderId="1" xfId="3" applyNumberFormat="1" applyFont="1" applyFill="1" applyBorder="1" applyAlignment="1">
      <alignment horizontal="center" vertical="center"/>
    </xf>
    <xf numFmtId="167" fontId="0" fillId="5" borderId="1" xfId="3" applyNumberFormat="1" applyFont="1" applyFill="1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 wrapText="1"/>
    </xf>
    <xf numFmtId="167" fontId="2" fillId="4" borderId="1" xfId="3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"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LOS EDUARDO ROCHA ALDANA" id="{A5A18718-F3E2-49E5-A127-1F731DE9B125}" userId="CARLOS EDUARDO ROCHA ALDANA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03-05T17:48:13.66" personId="{A5A18718-F3E2-49E5-A127-1F731DE9B125}" id="{740AACDF-AF8A-4055-AA22-A051004179D8}">
    <text>De acuerdo con la selección de Rubros en la hoja: Informe "Entidad" 2020, diligencie solamente las filas marcadas con SI en la columna 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5328-61BC-4452-9438-A03C5E2EAFB7}">
  <dimension ref="A1:D14"/>
  <sheetViews>
    <sheetView workbookViewId="0">
      <selection activeCell="A10" sqref="A10:C14"/>
    </sheetView>
  </sheetViews>
  <sheetFormatPr baseColWidth="10" defaultColWidth="11.42578125" defaultRowHeight="15" x14ac:dyDescent="0.25"/>
  <cols>
    <col min="1" max="1" width="15" customWidth="1"/>
    <col min="2" max="2" width="36.42578125" customWidth="1"/>
    <col min="3" max="3" width="51" customWidth="1"/>
    <col min="4" max="4" width="69.85546875" customWidth="1"/>
  </cols>
  <sheetData>
    <row r="1" spans="1:4" ht="27.95" customHeight="1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2">
        <v>18</v>
      </c>
      <c r="B2" s="1" t="s">
        <v>4</v>
      </c>
      <c r="C2" s="1" t="s">
        <v>5</v>
      </c>
      <c r="D2" s="1" t="s">
        <v>6</v>
      </c>
    </row>
    <row r="9" spans="1:4" x14ac:dyDescent="0.25">
      <c r="C9" s="43">
        <f>'Meta SED 2022'!H4</f>
        <v>58645079.100000001</v>
      </c>
    </row>
    <row r="10" spans="1:4" x14ac:dyDescent="0.25">
      <c r="A10" t="s">
        <v>7</v>
      </c>
      <c r="B10" t="s">
        <v>8</v>
      </c>
      <c r="C10" t="s">
        <v>9</v>
      </c>
    </row>
    <row r="11" spans="1:4" x14ac:dyDescent="0.25">
      <c r="A11" t="s">
        <v>10</v>
      </c>
      <c r="B11" s="41">
        <v>476375</v>
      </c>
      <c r="C11" s="44">
        <f>B11/C$9</f>
        <v>8.1230174348933572E-3</v>
      </c>
    </row>
    <row r="12" spans="1:4" x14ac:dyDescent="0.25">
      <c r="A12" t="s">
        <v>11</v>
      </c>
      <c r="B12" s="42">
        <v>761758</v>
      </c>
      <c r="C12" s="44">
        <f t="shared" ref="C12:C14" si="0">B12/C$9</f>
        <v>1.2989291031581198E-2</v>
      </c>
    </row>
    <row r="13" spans="1:4" x14ac:dyDescent="0.25">
      <c r="A13" t="s">
        <v>12</v>
      </c>
      <c r="B13" s="42">
        <v>1228750</v>
      </c>
      <c r="C13" s="44">
        <f t="shared" si="0"/>
        <v>2.0952312092627053E-2</v>
      </c>
    </row>
    <row r="14" spans="1:4" x14ac:dyDescent="0.25">
      <c r="A14" t="s">
        <v>13</v>
      </c>
      <c r="B14" s="43">
        <f>SUM(B11:B13)</f>
        <v>2466883</v>
      </c>
      <c r="C14" s="44">
        <f t="shared" si="0"/>
        <v>4.2064620559101609E-2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8384-A404-4E49-AF27-EF90D8D22598}">
  <dimension ref="A1:K29"/>
  <sheetViews>
    <sheetView topLeftCell="B1" workbookViewId="0">
      <selection activeCell="G4" sqref="G4"/>
    </sheetView>
  </sheetViews>
  <sheetFormatPr baseColWidth="10" defaultColWidth="11.42578125" defaultRowHeight="15" x14ac:dyDescent="0.25"/>
  <cols>
    <col min="1" max="1" width="9" style="2" customWidth="1"/>
    <col min="2" max="2" width="38.85546875" style="4" customWidth="1"/>
    <col min="3" max="3" width="28.28515625" style="2" customWidth="1"/>
    <col min="4" max="4" width="32.7109375" style="2" customWidth="1"/>
    <col min="5" max="5" width="13.42578125" style="1" customWidth="1"/>
    <col min="6" max="8" width="23.7109375" style="1" customWidth="1"/>
    <col min="9" max="9" width="11.42578125" style="2"/>
    <col min="10" max="10" width="13.42578125" style="2" bestFit="1" customWidth="1"/>
    <col min="11" max="11" width="49.42578125" style="2" customWidth="1"/>
  </cols>
  <sheetData>
    <row r="1" spans="1:11" s="6" customFormat="1" x14ac:dyDescent="0.25">
      <c r="A1" s="52" t="s">
        <v>14</v>
      </c>
      <c r="B1" s="52"/>
      <c r="C1" s="52" t="s">
        <v>15</v>
      </c>
      <c r="D1" s="52"/>
      <c r="E1" s="52"/>
      <c r="F1" s="52"/>
      <c r="G1" s="52"/>
      <c r="H1" s="52"/>
      <c r="I1" s="5"/>
      <c r="J1" s="5"/>
      <c r="K1" s="5"/>
    </row>
    <row r="2" spans="1:11" s="9" customFormat="1" ht="34.5" customHeight="1" x14ac:dyDescent="0.25">
      <c r="A2" s="54" t="s">
        <v>0</v>
      </c>
      <c r="B2" s="54" t="s">
        <v>16</v>
      </c>
      <c r="C2" s="54" t="s">
        <v>2</v>
      </c>
      <c r="D2" s="54" t="s">
        <v>17</v>
      </c>
      <c r="E2" s="54" t="s">
        <v>18</v>
      </c>
      <c r="F2" s="53" t="s">
        <v>19</v>
      </c>
      <c r="G2" s="53"/>
      <c r="H2" s="53"/>
      <c r="I2" s="8"/>
      <c r="J2" s="33"/>
      <c r="K2" s="34"/>
    </row>
    <row r="3" spans="1:11" s="6" customFormat="1" x14ac:dyDescent="0.25">
      <c r="A3" s="55"/>
      <c r="B3" s="55"/>
      <c r="C3" s="55"/>
      <c r="D3" s="55"/>
      <c r="E3" s="55"/>
      <c r="F3" s="11" t="s">
        <v>20</v>
      </c>
      <c r="G3" s="11" t="s">
        <v>21</v>
      </c>
      <c r="H3" s="11" t="s">
        <v>22</v>
      </c>
      <c r="I3" s="5"/>
      <c r="J3" s="5"/>
      <c r="K3" s="5"/>
    </row>
    <row r="4" spans="1:11" s="6" customFormat="1" x14ac:dyDescent="0.25">
      <c r="A4" s="10"/>
      <c r="B4" s="22" t="s">
        <v>23</v>
      </c>
      <c r="C4" s="20"/>
      <c r="D4" s="20"/>
      <c r="E4" s="20"/>
      <c r="F4" s="24">
        <f>SUMIF(E5:E45,"=SI",F5:F45)</f>
        <v>26550902</v>
      </c>
      <c r="G4" s="24">
        <f>SUMIF(E5:E45,"=SI",G5:G45)</f>
        <v>84847476</v>
      </c>
      <c r="H4" s="24">
        <f>F4+G4</f>
        <v>111398378</v>
      </c>
      <c r="I4" s="5"/>
      <c r="J4" s="32"/>
      <c r="K4" s="5"/>
    </row>
    <row r="5" spans="1:11" ht="45" x14ac:dyDescent="0.25">
      <c r="A5" s="7">
        <v>3</v>
      </c>
      <c r="B5" s="3" t="s">
        <v>24</v>
      </c>
      <c r="C5" s="16"/>
      <c r="D5" s="16"/>
      <c r="E5" s="16" t="s">
        <v>25</v>
      </c>
      <c r="F5" s="38"/>
      <c r="G5" s="38"/>
      <c r="H5" s="25"/>
    </row>
    <row r="6" spans="1:11" x14ac:dyDescent="0.25">
      <c r="A6" s="7">
        <v>4</v>
      </c>
      <c r="B6" s="3" t="s">
        <v>26</v>
      </c>
      <c r="C6" s="14"/>
      <c r="D6" s="15"/>
      <c r="E6" s="16" t="s">
        <v>25</v>
      </c>
      <c r="F6" s="23"/>
      <c r="G6" s="23"/>
      <c r="H6" s="25">
        <f t="shared" ref="H6:H29" si="0">F6+G6</f>
        <v>0</v>
      </c>
    </row>
    <row r="7" spans="1:11" x14ac:dyDescent="0.25">
      <c r="A7" s="7">
        <v>5</v>
      </c>
      <c r="B7" s="3" t="s">
        <v>27</v>
      </c>
      <c r="C7" s="14"/>
      <c r="D7" s="15"/>
      <c r="E7" s="16" t="s">
        <v>25</v>
      </c>
      <c r="F7" s="23"/>
      <c r="G7" s="23"/>
      <c r="H7" s="25">
        <f t="shared" si="0"/>
        <v>0</v>
      </c>
    </row>
    <row r="8" spans="1:11" x14ac:dyDescent="0.25">
      <c r="A8" s="7">
        <v>6</v>
      </c>
      <c r="B8" s="3" t="s">
        <v>28</v>
      </c>
      <c r="C8" s="14"/>
      <c r="D8" s="15"/>
      <c r="E8" s="16" t="s">
        <v>25</v>
      </c>
      <c r="F8" s="23"/>
      <c r="G8" s="23"/>
      <c r="H8" s="25">
        <f t="shared" si="0"/>
        <v>0</v>
      </c>
    </row>
    <row r="9" spans="1:11" x14ac:dyDescent="0.25">
      <c r="A9" s="7">
        <v>7</v>
      </c>
      <c r="B9" s="3" t="s">
        <v>29</v>
      </c>
      <c r="C9" s="14"/>
      <c r="D9" s="15"/>
      <c r="E9" s="16" t="s">
        <v>25</v>
      </c>
      <c r="F9" s="23"/>
      <c r="G9" s="23"/>
      <c r="H9" s="25">
        <f t="shared" si="0"/>
        <v>0</v>
      </c>
    </row>
    <row r="10" spans="1:11" x14ac:dyDescent="0.25">
      <c r="A10" s="7">
        <v>8</v>
      </c>
      <c r="B10" s="3" t="s">
        <v>30</v>
      </c>
      <c r="C10" s="14"/>
      <c r="D10" s="15"/>
      <c r="E10" s="16" t="s">
        <v>25</v>
      </c>
      <c r="F10" s="23"/>
      <c r="G10" s="23"/>
      <c r="H10" s="25">
        <f t="shared" si="0"/>
        <v>0</v>
      </c>
    </row>
    <row r="11" spans="1:11" x14ac:dyDescent="0.25">
      <c r="A11" s="7">
        <v>9</v>
      </c>
      <c r="B11" s="3" t="s">
        <v>31</v>
      </c>
      <c r="C11" s="14"/>
      <c r="D11" s="15"/>
      <c r="E11" s="16" t="s">
        <v>25</v>
      </c>
      <c r="F11" s="23"/>
      <c r="G11" s="23"/>
      <c r="H11" s="25">
        <f t="shared" si="0"/>
        <v>0</v>
      </c>
    </row>
    <row r="12" spans="1:11" ht="30" x14ac:dyDescent="0.25">
      <c r="A12" s="7">
        <v>10</v>
      </c>
      <c r="B12" s="3" t="s">
        <v>32</v>
      </c>
      <c r="C12" s="14"/>
      <c r="D12" s="15"/>
      <c r="E12" s="16" t="s">
        <v>25</v>
      </c>
      <c r="F12" s="23"/>
      <c r="G12" s="23"/>
      <c r="H12" s="25">
        <f t="shared" si="0"/>
        <v>0</v>
      </c>
    </row>
    <row r="13" spans="1:11" x14ac:dyDescent="0.25">
      <c r="A13" s="7">
        <v>11</v>
      </c>
      <c r="B13" s="3" t="s">
        <v>33</v>
      </c>
      <c r="C13" s="14"/>
      <c r="D13" s="15"/>
      <c r="E13" s="16" t="s">
        <v>25</v>
      </c>
      <c r="F13" s="23"/>
      <c r="G13" s="23"/>
      <c r="H13" s="25">
        <f t="shared" si="0"/>
        <v>0</v>
      </c>
    </row>
    <row r="14" spans="1:11" x14ac:dyDescent="0.25">
      <c r="A14" s="7">
        <v>12</v>
      </c>
      <c r="B14" s="3" t="s">
        <v>34</v>
      </c>
      <c r="C14" s="14"/>
      <c r="D14" s="15"/>
      <c r="E14" s="16" t="s">
        <v>25</v>
      </c>
      <c r="F14" s="23"/>
      <c r="G14" s="23"/>
      <c r="H14" s="25">
        <f t="shared" si="0"/>
        <v>0</v>
      </c>
    </row>
    <row r="15" spans="1:11" x14ac:dyDescent="0.25">
      <c r="A15" s="7">
        <v>13</v>
      </c>
      <c r="B15" s="3" t="s">
        <v>35</v>
      </c>
      <c r="C15" s="14"/>
      <c r="D15" s="15"/>
      <c r="E15" s="16" t="s">
        <v>25</v>
      </c>
      <c r="F15" s="23"/>
      <c r="G15" s="23"/>
      <c r="H15" s="25">
        <f t="shared" si="0"/>
        <v>0</v>
      </c>
    </row>
    <row r="16" spans="1:11" x14ac:dyDescent="0.25">
      <c r="A16" s="7">
        <v>14</v>
      </c>
      <c r="B16" s="3" t="s">
        <v>36</v>
      </c>
      <c r="C16" s="14"/>
      <c r="D16" s="15"/>
      <c r="E16" s="16" t="s">
        <v>25</v>
      </c>
      <c r="F16" s="23"/>
      <c r="G16" s="23"/>
      <c r="H16" s="25">
        <f t="shared" si="0"/>
        <v>0</v>
      </c>
    </row>
    <row r="17" spans="1:8" x14ac:dyDescent="0.25">
      <c r="A17" s="7">
        <v>15</v>
      </c>
      <c r="B17" s="3" t="s">
        <v>37</v>
      </c>
      <c r="C17" s="14"/>
      <c r="D17" s="15"/>
      <c r="E17" s="16" t="s">
        <v>25</v>
      </c>
      <c r="F17" s="23"/>
      <c r="G17" s="23"/>
      <c r="H17" s="25">
        <f t="shared" si="0"/>
        <v>0</v>
      </c>
    </row>
    <row r="18" spans="1:8" x14ac:dyDescent="0.25">
      <c r="A18" s="7">
        <v>16</v>
      </c>
      <c r="B18" s="3" t="s">
        <v>38</v>
      </c>
      <c r="C18" s="14"/>
      <c r="D18" s="15"/>
      <c r="E18" s="16" t="s">
        <v>25</v>
      </c>
      <c r="F18" s="23"/>
      <c r="G18" s="23"/>
      <c r="H18" s="25">
        <f t="shared" si="0"/>
        <v>0</v>
      </c>
    </row>
    <row r="19" spans="1:8" x14ac:dyDescent="0.25">
      <c r="A19" s="7">
        <v>17</v>
      </c>
      <c r="B19" s="3" t="s">
        <v>39</v>
      </c>
      <c r="C19" s="14"/>
      <c r="D19" s="15"/>
      <c r="E19" s="16" t="s">
        <v>25</v>
      </c>
      <c r="F19" s="23"/>
      <c r="G19" s="23"/>
      <c r="H19" s="25">
        <f t="shared" si="0"/>
        <v>0</v>
      </c>
    </row>
    <row r="20" spans="1:8" x14ac:dyDescent="0.25">
      <c r="A20" s="7">
        <v>18</v>
      </c>
      <c r="B20" s="3" t="s">
        <v>4</v>
      </c>
      <c r="C20" s="26" t="s">
        <v>5</v>
      </c>
      <c r="D20" s="31" t="s">
        <v>6</v>
      </c>
      <c r="E20" s="16" t="s">
        <v>40</v>
      </c>
      <c r="F20" s="23">
        <v>26550902</v>
      </c>
      <c r="G20" s="23">
        <v>84847476</v>
      </c>
      <c r="H20" s="25">
        <f t="shared" si="0"/>
        <v>111398378</v>
      </c>
    </row>
    <row r="21" spans="1:8" ht="30" x14ac:dyDescent="0.25">
      <c r="A21" s="7">
        <v>19</v>
      </c>
      <c r="B21" s="3" t="s">
        <v>41</v>
      </c>
      <c r="C21" s="14"/>
      <c r="D21" s="15"/>
      <c r="E21" s="16" t="s">
        <v>25</v>
      </c>
      <c r="F21" s="23"/>
      <c r="G21" s="23"/>
      <c r="H21" s="25">
        <f t="shared" si="0"/>
        <v>0</v>
      </c>
    </row>
    <row r="22" spans="1:8" x14ac:dyDescent="0.25">
      <c r="A22" s="7">
        <v>20</v>
      </c>
      <c r="B22" s="3" t="s">
        <v>42</v>
      </c>
      <c r="C22" s="14"/>
      <c r="D22" s="15"/>
      <c r="E22" s="16" t="s">
        <v>25</v>
      </c>
      <c r="F22" s="23"/>
      <c r="G22" s="23"/>
      <c r="H22" s="25">
        <f t="shared" si="0"/>
        <v>0</v>
      </c>
    </row>
    <row r="23" spans="1:8" x14ac:dyDescent="0.25">
      <c r="A23" s="7">
        <v>21</v>
      </c>
      <c r="B23" s="3" t="s">
        <v>43</v>
      </c>
      <c r="C23" s="14"/>
      <c r="D23" s="15"/>
      <c r="E23" s="16" t="s">
        <v>25</v>
      </c>
      <c r="F23" s="23"/>
      <c r="G23" s="23"/>
      <c r="H23" s="25">
        <f t="shared" si="0"/>
        <v>0</v>
      </c>
    </row>
    <row r="24" spans="1:8" x14ac:dyDescent="0.25">
      <c r="A24" s="7">
        <v>22</v>
      </c>
      <c r="B24" s="3" t="s">
        <v>44</v>
      </c>
      <c r="C24" s="14"/>
      <c r="D24" s="15"/>
      <c r="E24" s="16" t="s">
        <v>25</v>
      </c>
      <c r="F24" s="23"/>
      <c r="G24" s="23"/>
      <c r="H24" s="25">
        <f t="shared" si="0"/>
        <v>0</v>
      </c>
    </row>
    <row r="25" spans="1:8" ht="30" x14ac:dyDescent="0.25">
      <c r="A25" s="7">
        <v>23</v>
      </c>
      <c r="B25" s="3" t="s">
        <v>45</v>
      </c>
      <c r="C25" s="14"/>
      <c r="D25" s="15"/>
      <c r="E25" s="16" t="s">
        <v>25</v>
      </c>
      <c r="F25" s="23"/>
      <c r="G25" s="23"/>
      <c r="H25" s="25">
        <f t="shared" si="0"/>
        <v>0</v>
      </c>
    </row>
    <row r="26" spans="1:8" ht="30" x14ac:dyDescent="0.25">
      <c r="A26" s="7">
        <v>24</v>
      </c>
      <c r="B26" s="3" t="s">
        <v>46</v>
      </c>
      <c r="C26" s="14"/>
      <c r="D26" s="15"/>
      <c r="E26" s="16" t="s">
        <v>25</v>
      </c>
      <c r="F26" s="23"/>
      <c r="G26" s="23"/>
      <c r="H26" s="25">
        <f t="shared" si="0"/>
        <v>0</v>
      </c>
    </row>
    <row r="27" spans="1:8" x14ac:dyDescent="0.25">
      <c r="A27" s="7">
        <v>25</v>
      </c>
      <c r="B27" s="3" t="s">
        <v>47</v>
      </c>
      <c r="C27" s="14"/>
      <c r="D27" s="15"/>
      <c r="E27" s="16" t="s">
        <v>25</v>
      </c>
      <c r="F27" s="23"/>
      <c r="G27" s="23"/>
      <c r="H27" s="25">
        <f t="shared" si="0"/>
        <v>0</v>
      </c>
    </row>
    <row r="28" spans="1:8" ht="15" customHeight="1" x14ac:dyDescent="0.25">
      <c r="A28" s="7">
        <v>26</v>
      </c>
      <c r="B28" s="3" t="s">
        <v>48</v>
      </c>
      <c r="C28" s="14"/>
      <c r="D28" s="15"/>
      <c r="E28" s="16" t="s">
        <v>25</v>
      </c>
      <c r="F28" s="23"/>
      <c r="G28" s="23"/>
      <c r="H28" s="25">
        <f t="shared" si="0"/>
        <v>0</v>
      </c>
    </row>
    <row r="29" spans="1:8" x14ac:dyDescent="0.25">
      <c r="A29" s="7">
        <v>27</v>
      </c>
      <c r="B29" s="3" t="s">
        <v>49</v>
      </c>
      <c r="C29" s="14"/>
      <c r="D29" s="15"/>
      <c r="E29" s="16" t="s">
        <v>25</v>
      </c>
      <c r="F29" s="23"/>
      <c r="G29" s="23"/>
      <c r="H29" s="25">
        <f t="shared" si="0"/>
        <v>0</v>
      </c>
    </row>
  </sheetData>
  <mergeCells count="8">
    <mergeCell ref="A1:B1"/>
    <mergeCell ref="C1:H1"/>
    <mergeCell ref="F2:H2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A93305-E29C-4E60-84BC-D9F8CBAE96C8}">
          <x14:formula1>
            <xm:f>Hoja7!$A$2:$A$3</xm:f>
          </x14:formula1>
          <xm:sqref>E5:E19 E21:E29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F90-B3D0-4506-8774-14C1920DAF89}">
  <dimension ref="A1:A3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50</v>
      </c>
    </row>
    <row r="2" spans="1:1" x14ac:dyDescent="0.25">
      <c r="A2" t="s">
        <v>40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5089C-2FC6-41B1-B7AB-640C66C295F8}">
  <dimension ref="A1:T29"/>
  <sheetViews>
    <sheetView tabSelected="1" zoomScaleNormal="100" workbookViewId="0">
      <selection activeCell="A4" sqref="A4"/>
    </sheetView>
  </sheetViews>
  <sheetFormatPr baseColWidth="10" defaultColWidth="11.42578125" defaultRowHeight="15" x14ac:dyDescent="0.25"/>
  <cols>
    <col min="1" max="1" width="9" style="2" customWidth="1"/>
    <col min="2" max="2" width="38.85546875" style="4" customWidth="1"/>
    <col min="3" max="3" width="25.85546875" style="2" customWidth="1"/>
    <col min="4" max="4" width="30.85546875" style="2" customWidth="1"/>
    <col min="5" max="5" width="14.85546875" style="2" customWidth="1"/>
    <col min="6" max="8" width="23.85546875" style="1" customWidth="1"/>
    <col min="9" max="11" width="21.42578125" style="1" customWidth="1"/>
    <col min="12" max="12" width="14.140625" style="1" customWidth="1"/>
    <col min="13" max="17" width="12.42578125" style="1" customWidth="1"/>
    <col min="18" max="20" width="12.42578125" customWidth="1"/>
  </cols>
  <sheetData>
    <row r="1" spans="1:20" s="6" customFormat="1" x14ac:dyDescent="0.25">
      <c r="A1" s="52" t="s">
        <v>14</v>
      </c>
      <c r="B1" s="52"/>
      <c r="C1" s="52" t="s">
        <v>15</v>
      </c>
      <c r="D1" s="52"/>
      <c r="E1" s="52"/>
      <c r="F1" s="52"/>
      <c r="G1" s="52"/>
      <c r="H1" s="52"/>
      <c r="I1" s="11"/>
      <c r="J1" s="11"/>
      <c r="K1" s="57" t="s">
        <v>51</v>
      </c>
      <c r="L1" s="58"/>
      <c r="M1" s="58"/>
      <c r="N1" s="58"/>
      <c r="O1" s="58"/>
      <c r="P1" s="58"/>
      <c r="Q1" s="59"/>
    </row>
    <row r="2" spans="1:20" s="9" customFormat="1" ht="34.5" customHeight="1" x14ac:dyDescent="0.25">
      <c r="A2" s="54" t="s">
        <v>0</v>
      </c>
      <c r="B2" s="54" t="s">
        <v>16</v>
      </c>
      <c r="C2" s="54" t="s">
        <v>2</v>
      </c>
      <c r="D2" s="54" t="s">
        <v>17</v>
      </c>
      <c r="E2" s="54" t="s">
        <v>52</v>
      </c>
      <c r="F2" s="53" t="s">
        <v>53</v>
      </c>
      <c r="G2" s="53"/>
      <c r="H2" s="53"/>
      <c r="I2" s="60" t="s">
        <v>54</v>
      </c>
      <c r="J2" s="61"/>
      <c r="K2" s="62"/>
      <c r="L2" s="56" t="s">
        <v>55</v>
      </c>
      <c r="M2" s="56"/>
      <c r="N2" s="56"/>
      <c r="O2" s="53" t="s">
        <v>56</v>
      </c>
      <c r="P2" s="53"/>
      <c r="Q2" s="53"/>
      <c r="R2" s="53" t="s">
        <v>57</v>
      </c>
      <c r="S2" s="53"/>
      <c r="T2" s="53"/>
    </row>
    <row r="3" spans="1:20" s="19" customFormat="1" ht="30" x14ac:dyDescent="0.25">
      <c r="A3" s="55"/>
      <c r="B3" s="55"/>
      <c r="C3" s="55"/>
      <c r="D3" s="55"/>
      <c r="E3" s="55"/>
      <c r="F3" s="13" t="s">
        <v>58</v>
      </c>
      <c r="G3" s="13" t="s">
        <v>59</v>
      </c>
      <c r="H3" s="13" t="s">
        <v>60</v>
      </c>
      <c r="I3" s="13" t="s">
        <v>58</v>
      </c>
      <c r="J3" s="13" t="s">
        <v>59</v>
      </c>
      <c r="K3" s="13" t="s">
        <v>60</v>
      </c>
      <c r="L3" s="35" t="s">
        <v>61</v>
      </c>
      <c r="M3" s="35" t="s">
        <v>62</v>
      </c>
      <c r="N3" s="35" t="s">
        <v>63</v>
      </c>
      <c r="O3" s="13" t="s">
        <v>61</v>
      </c>
      <c r="P3" s="13" t="s">
        <v>62</v>
      </c>
      <c r="Q3" s="13" t="s">
        <v>63</v>
      </c>
      <c r="R3" s="13" t="s">
        <v>64</v>
      </c>
      <c r="S3" s="13" t="s">
        <v>65</v>
      </c>
      <c r="T3" s="13" t="s">
        <v>63</v>
      </c>
    </row>
    <row r="4" spans="1:20" s="19" customFormat="1" x14ac:dyDescent="0.25">
      <c r="A4" s="20"/>
      <c r="B4" s="20"/>
      <c r="C4" s="20"/>
      <c r="D4" s="20"/>
      <c r="E4" s="20"/>
      <c r="F4" s="39">
        <f>SUM(F5:F33)</f>
        <v>26656690.5</v>
      </c>
      <c r="G4" s="39">
        <f>SUM(G5:G33)</f>
        <v>31988388.600000001</v>
      </c>
      <c r="H4" s="40">
        <f>F4+G4</f>
        <v>58645079.100000001</v>
      </c>
      <c r="I4" s="49">
        <f>SUM(I5:I29)</f>
        <v>9106633</v>
      </c>
      <c r="J4" s="48">
        <f t="shared" ref="J4:K4" si="0">SUM(J5:J29)</f>
        <v>0</v>
      </c>
      <c r="K4" s="48">
        <f t="shared" si="0"/>
        <v>9106633</v>
      </c>
      <c r="L4" s="50">
        <v>0</v>
      </c>
      <c r="M4" s="36">
        <f>((1-G4/'Informe SED 2019'!G4))</f>
        <v>0.62298950884526016</v>
      </c>
      <c r="N4" s="36">
        <f>((1-H4/'Informe SED 2019'!H4))</f>
        <v>0.47355535912740132</v>
      </c>
      <c r="O4" s="51">
        <f>((1-I4/'Informe SED 2019'!F4))</f>
        <v>0.65701229284037133</v>
      </c>
      <c r="P4" s="37">
        <f>((1-J4/'Informe SED 2019'!G4))</f>
        <v>1</v>
      </c>
      <c r="Q4" s="37">
        <f>((1-K4/'Informe SED 2019'!H4))</f>
        <v>0.91825165533379671</v>
      </c>
      <c r="R4" s="51" t="e">
        <f>(O4/L4)</f>
        <v>#DIV/0!</v>
      </c>
      <c r="S4" s="37">
        <f>(P4/M4)</f>
        <v>1.6051634671241033</v>
      </c>
      <c r="T4" s="37">
        <f>(Q4/N4)</f>
        <v>1.9390587343913008</v>
      </c>
    </row>
    <row r="5" spans="1:20" ht="45" x14ac:dyDescent="0.25">
      <c r="A5" s="7">
        <v>3</v>
      </c>
      <c r="B5" s="3" t="s">
        <v>24</v>
      </c>
      <c r="C5" s="26" t="s">
        <v>66</v>
      </c>
      <c r="D5" s="15" t="s">
        <v>67</v>
      </c>
      <c r="E5" s="16" t="s">
        <v>25</v>
      </c>
      <c r="F5" s="16"/>
      <c r="G5" s="16"/>
      <c r="H5" s="12">
        <f>F5+G5</f>
        <v>0</v>
      </c>
      <c r="I5" s="17"/>
      <c r="J5" s="18"/>
      <c r="K5" s="12">
        <f>I5+J5</f>
        <v>0</v>
      </c>
      <c r="L5" s="21"/>
      <c r="M5" s="21"/>
      <c r="N5" s="21"/>
      <c r="O5" s="21"/>
      <c r="P5" s="21"/>
      <c r="Q5" s="21"/>
      <c r="R5" s="21"/>
      <c r="S5" s="21"/>
      <c r="T5" s="21"/>
    </row>
    <row r="6" spans="1:20" ht="45" x14ac:dyDescent="0.25">
      <c r="A6" s="7">
        <v>4</v>
      </c>
      <c r="B6" s="3" t="s">
        <v>26</v>
      </c>
      <c r="C6" s="26" t="s">
        <v>68</v>
      </c>
      <c r="D6" s="27" t="s">
        <v>69</v>
      </c>
      <c r="E6" s="16" t="s">
        <v>25</v>
      </c>
      <c r="F6" s="16"/>
      <c r="G6" s="16"/>
      <c r="H6" s="12">
        <f t="shared" ref="H6:H29" si="1">F6+G6</f>
        <v>0</v>
      </c>
      <c r="I6" s="17"/>
      <c r="J6" s="18"/>
      <c r="K6" s="12">
        <f t="shared" ref="K6:K29" si="2">I6+J6</f>
        <v>0</v>
      </c>
      <c r="L6" s="21"/>
      <c r="M6" s="21"/>
      <c r="N6" s="21"/>
      <c r="O6" s="21"/>
      <c r="P6" s="21"/>
      <c r="Q6" s="21"/>
      <c r="R6" s="21"/>
      <c r="S6" s="21"/>
      <c r="T6" s="21"/>
    </row>
    <row r="7" spans="1:20" x14ac:dyDescent="0.25">
      <c r="A7" s="7">
        <v>5</v>
      </c>
      <c r="B7" s="3" t="s">
        <v>27</v>
      </c>
      <c r="C7" s="28" t="s">
        <v>70</v>
      </c>
      <c r="D7" s="27" t="s">
        <v>71</v>
      </c>
      <c r="E7" s="16" t="s">
        <v>25</v>
      </c>
      <c r="F7" s="16"/>
      <c r="G7" s="16"/>
      <c r="H7" s="12">
        <f t="shared" si="1"/>
        <v>0</v>
      </c>
      <c r="I7" s="17"/>
      <c r="J7" s="18"/>
      <c r="K7" s="12">
        <f t="shared" si="2"/>
        <v>0</v>
      </c>
      <c r="L7" s="21"/>
      <c r="M7" s="21"/>
      <c r="N7" s="21"/>
      <c r="O7" s="21"/>
      <c r="P7" s="21"/>
      <c r="Q7" s="21"/>
      <c r="R7" s="21"/>
      <c r="S7" s="21"/>
      <c r="T7" s="21"/>
    </row>
    <row r="8" spans="1:20" x14ac:dyDescent="0.25">
      <c r="A8" s="7">
        <v>6</v>
      </c>
      <c r="B8" s="3" t="s">
        <v>28</v>
      </c>
      <c r="C8" s="28">
        <v>312020207</v>
      </c>
      <c r="D8" s="15" t="s">
        <v>72</v>
      </c>
      <c r="E8" s="16" t="s">
        <v>25</v>
      </c>
      <c r="F8" s="16"/>
      <c r="G8" s="16"/>
      <c r="H8" s="12">
        <f t="shared" si="1"/>
        <v>0</v>
      </c>
      <c r="I8" s="17"/>
      <c r="J8" s="18"/>
      <c r="K8" s="12">
        <f t="shared" si="2"/>
        <v>0</v>
      </c>
      <c r="L8" s="21"/>
      <c r="M8" s="21"/>
      <c r="N8" s="21"/>
      <c r="O8" s="21"/>
      <c r="P8" s="21"/>
      <c r="Q8" s="21"/>
      <c r="R8" s="21"/>
      <c r="S8" s="21"/>
      <c r="T8" s="21"/>
    </row>
    <row r="9" spans="1:20" x14ac:dyDescent="0.25">
      <c r="A9" s="7">
        <v>7</v>
      </c>
      <c r="B9" s="3" t="s">
        <v>29</v>
      </c>
      <c r="C9" s="28">
        <v>312020206</v>
      </c>
      <c r="D9" s="15" t="s">
        <v>73</v>
      </c>
      <c r="E9" s="16" t="s">
        <v>25</v>
      </c>
      <c r="F9" s="16"/>
      <c r="G9" s="16"/>
      <c r="H9" s="12">
        <f t="shared" si="1"/>
        <v>0</v>
      </c>
      <c r="I9" s="17"/>
      <c r="J9" s="18"/>
      <c r="K9" s="12">
        <f t="shared" si="2"/>
        <v>0</v>
      </c>
      <c r="L9" s="21"/>
      <c r="M9" s="21"/>
      <c r="N9" s="21"/>
      <c r="O9" s="21"/>
      <c r="P9" s="21"/>
      <c r="Q9" s="21"/>
      <c r="R9" s="21"/>
      <c r="S9" s="21"/>
      <c r="T9" s="21"/>
    </row>
    <row r="10" spans="1:20" x14ac:dyDescent="0.25">
      <c r="A10" s="7">
        <v>8</v>
      </c>
      <c r="B10" s="3" t="s">
        <v>30</v>
      </c>
      <c r="C10" s="14"/>
      <c r="D10" s="15"/>
      <c r="E10" s="16" t="s">
        <v>25</v>
      </c>
      <c r="F10" s="16"/>
      <c r="G10" s="16"/>
      <c r="H10" s="12">
        <f t="shared" si="1"/>
        <v>0</v>
      </c>
      <c r="I10" s="17"/>
      <c r="J10" s="18"/>
      <c r="K10" s="12">
        <f t="shared" si="2"/>
        <v>0</v>
      </c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25">
      <c r="A11" s="7">
        <v>9</v>
      </c>
      <c r="B11" s="3" t="s">
        <v>31</v>
      </c>
      <c r="C11" s="14"/>
      <c r="D11" s="15"/>
      <c r="E11" s="16" t="s">
        <v>25</v>
      </c>
      <c r="F11" s="16"/>
      <c r="G11" s="16"/>
      <c r="H11" s="12">
        <f t="shared" si="1"/>
        <v>0</v>
      </c>
      <c r="I11" s="17"/>
      <c r="J11" s="18"/>
      <c r="K11" s="12">
        <f t="shared" si="2"/>
        <v>0</v>
      </c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30" x14ac:dyDescent="0.25">
      <c r="A12" s="7">
        <v>10</v>
      </c>
      <c r="B12" s="3" t="s">
        <v>32</v>
      </c>
      <c r="C12" s="14"/>
      <c r="D12" s="15"/>
      <c r="E12" s="16" t="s">
        <v>25</v>
      </c>
      <c r="F12" s="16"/>
      <c r="G12" s="16"/>
      <c r="H12" s="12">
        <f t="shared" si="1"/>
        <v>0</v>
      </c>
      <c r="I12" s="17"/>
      <c r="J12" s="18"/>
      <c r="K12" s="12">
        <f t="shared" si="2"/>
        <v>0</v>
      </c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5">
      <c r="A13" s="7">
        <v>11</v>
      </c>
      <c r="B13" s="3" t="s">
        <v>33</v>
      </c>
      <c r="C13" s="14"/>
      <c r="D13" s="15"/>
      <c r="E13" s="16" t="s">
        <v>25</v>
      </c>
      <c r="F13" s="16"/>
      <c r="G13" s="16"/>
      <c r="H13" s="12">
        <f t="shared" si="1"/>
        <v>0</v>
      </c>
      <c r="I13" s="17"/>
      <c r="J13" s="18"/>
      <c r="K13" s="12">
        <f t="shared" si="2"/>
        <v>0</v>
      </c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5">
      <c r="A14" s="7">
        <v>12</v>
      </c>
      <c r="B14" s="3" t="s">
        <v>34</v>
      </c>
      <c r="C14" s="28">
        <v>312020205</v>
      </c>
      <c r="D14" s="15" t="s">
        <v>74</v>
      </c>
      <c r="E14" s="16" t="s">
        <v>25</v>
      </c>
      <c r="F14" s="16"/>
      <c r="G14" s="16"/>
      <c r="H14" s="12">
        <f t="shared" si="1"/>
        <v>0</v>
      </c>
      <c r="I14" s="17"/>
      <c r="J14" s="18"/>
      <c r="K14" s="12">
        <f t="shared" si="2"/>
        <v>0</v>
      </c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5">
      <c r="A15" s="7">
        <v>13</v>
      </c>
      <c r="B15" s="3" t="s">
        <v>35</v>
      </c>
      <c r="C15" s="14"/>
      <c r="D15" s="15"/>
      <c r="E15" s="16" t="s">
        <v>25</v>
      </c>
      <c r="F15" s="16"/>
      <c r="G15" s="16"/>
      <c r="H15" s="12">
        <f t="shared" si="1"/>
        <v>0</v>
      </c>
      <c r="I15" s="17"/>
      <c r="J15" s="18"/>
      <c r="K15" s="12">
        <f t="shared" si="2"/>
        <v>0</v>
      </c>
      <c r="L15" s="21"/>
      <c r="M15" s="21"/>
      <c r="N15" s="21"/>
      <c r="O15" s="21"/>
      <c r="P15" s="21"/>
      <c r="Q15" s="21"/>
      <c r="R15" s="21"/>
      <c r="S15" s="21"/>
      <c r="T15" s="21"/>
    </row>
    <row r="16" spans="1:20" ht="30" x14ac:dyDescent="0.25">
      <c r="A16" s="7">
        <v>14</v>
      </c>
      <c r="B16" s="3" t="s">
        <v>36</v>
      </c>
      <c r="C16" s="29" t="s">
        <v>75</v>
      </c>
      <c r="D16" s="27" t="s">
        <v>76</v>
      </c>
      <c r="E16" s="16" t="s">
        <v>25</v>
      </c>
      <c r="F16" s="16"/>
      <c r="G16" s="16"/>
      <c r="H16" s="12">
        <f t="shared" si="1"/>
        <v>0</v>
      </c>
      <c r="I16" s="17"/>
      <c r="J16" s="18"/>
      <c r="K16" s="12">
        <f t="shared" si="2"/>
        <v>0</v>
      </c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7">
        <v>15</v>
      </c>
      <c r="B17" s="3" t="s">
        <v>37</v>
      </c>
      <c r="C17" s="29" t="s">
        <v>77</v>
      </c>
      <c r="D17" s="27" t="s">
        <v>78</v>
      </c>
      <c r="E17" s="16" t="s">
        <v>25</v>
      </c>
      <c r="F17" s="16"/>
      <c r="G17" s="16"/>
      <c r="H17" s="12">
        <f t="shared" si="1"/>
        <v>0</v>
      </c>
      <c r="I17" s="17"/>
      <c r="J17" s="18"/>
      <c r="K17" s="12">
        <f t="shared" si="2"/>
        <v>0</v>
      </c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90" x14ac:dyDescent="0.25">
      <c r="A18" s="7">
        <v>16</v>
      </c>
      <c r="B18" s="3" t="s">
        <v>38</v>
      </c>
      <c r="C18" s="29" t="s">
        <v>79</v>
      </c>
      <c r="D18" s="30" t="s">
        <v>80</v>
      </c>
      <c r="E18" s="16" t="s">
        <v>25</v>
      </c>
      <c r="F18" s="16"/>
      <c r="G18" s="16"/>
      <c r="H18" s="12">
        <f t="shared" si="1"/>
        <v>0</v>
      </c>
      <c r="I18" s="17"/>
      <c r="J18" s="18"/>
      <c r="K18" s="12">
        <f t="shared" si="2"/>
        <v>0</v>
      </c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5">
      <c r="A19" s="7">
        <v>17</v>
      </c>
      <c r="B19" s="3" t="s">
        <v>39</v>
      </c>
      <c r="C19" s="14"/>
      <c r="D19" s="15"/>
      <c r="E19" s="16" t="s">
        <v>25</v>
      </c>
      <c r="F19" s="16"/>
      <c r="G19" s="16"/>
      <c r="H19" s="12">
        <f t="shared" si="1"/>
        <v>0</v>
      </c>
      <c r="I19" s="17"/>
      <c r="J19" s="18"/>
      <c r="K19" s="12">
        <f t="shared" si="2"/>
        <v>0</v>
      </c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7">
        <v>18</v>
      </c>
      <c r="B20" s="3" t="s">
        <v>4</v>
      </c>
      <c r="C20" s="26" t="s">
        <v>5</v>
      </c>
      <c r="D20" s="31" t="s">
        <v>6</v>
      </c>
      <c r="E20" s="16" t="s">
        <v>40</v>
      </c>
      <c r="F20" s="23">
        <v>26656690.5</v>
      </c>
      <c r="G20" s="23">
        <v>31988388.600000001</v>
      </c>
      <c r="H20" s="25">
        <f t="shared" si="1"/>
        <v>58645079.100000001</v>
      </c>
      <c r="I20" s="45">
        <v>9106633</v>
      </c>
      <c r="J20" s="46"/>
      <c r="K20" s="47">
        <f t="shared" si="2"/>
        <v>9106633</v>
      </c>
      <c r="L20" s="21"/>
      <c r="M20" s="21"/>
      <c r="N20" s="21"/>
      <c r="O20" s="21"/>
      <c r="P20" s="21"/>
      <c r="Q20" s="21"/>
      <c r="R20" s="21"/>
      <c r="S20" s="21"/>
      <c r="T20" s="21"/>
    </row>
    <row r="21" spans="1:20" ht="285" x14ac:dyDescent="0.25">
      <c r="A21" s="7">
        <v>19</v>
      </c>
      <c r="B21" s="3" t="s">
        <v>41</v>
      </c>
      <c r="C21" s="29" t="s">
        <v>81</v>
      </c>
      <c r="D21" s="27" t="s">
        <v>82</v>
      </c>
      <c r="E21" s="16" t="s">
        <v>25</v>
      </c>
      <c r="F21" s="16"/>
      <c r="G21" s="16"/>
      <c r="H21" s="12">
        <f t="shared" si="1"/>
        <v>0</v>
      </c>
      <c r="I21" s="17"/>
      <c r="J21" s="18"/>
      <c r="K21" s="12">
        <f t="shared" si="2"/>
        <v>0</v>
      </c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409.5" x14ac:dyDescent="0.25">
      <c r="A22" s="7">
        <v>20</v>
      </c>
      <c r="B22" s="3" t="s">
        <v>42</v>
      </c>
      <c r="C22" s="29" t="s">
        <v>83</v>
      </c>
      <c r="D22" s="30" t="s">
        <v>84</v>
      </c>
      <c r="E22" s="16" t="s">
        <v>25</v>
      </c>
      <c r="F22" s="16"/>
      <c r="G22" s="16"/>
      <c r="H22" s="12">
        <f t="shared" si="1"/>
        <v>0</v>
      </c>
      <c r="I22" s="17"/>
      <c r="J22" s="18"/>
      <c r="K22" s="12">
        <f t="shared" si="2"/>
        <v>0</v>
      </c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5">
      <c r="A23" s="7">
        <v>21</v>
      </c>
      <c r="B23" s="3" t="s">
        <v>43</v>
      </c>
      <c r="C23" s="14"/>
      <c r="D23" s="15"/>
      <c r="E23" s="16" t="s">
        <v>25</v>
      </c>
      <c r="F23" s="16"/>
      <c r="G23" s="16"/>
      <c r="H23" s="12">
        <f t="shared" si="1"/>
        <v>0</v>
      </c>
      <c r="I23" s="17"/>
      <c r="J23" s="18"/>
      <c r="K23" s="12">
        <f t="shared" si="2"/>
        <v>0</v>
      </c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5">
      <c r="A24" s="7">
        <v>22</v>
      </c>
      <c r="B24" s="3" t="s">
        <v>44</v>
      </c>
      <c r="C24" s="14"/>
      <c r="D24" s="15"/>
      <c r="E24" s="16" t="s">
        <v>25</v>
      </c>
      <c r="F24" s="16"/>
      <c r="G24" s="16"/>
      <c r="H24" s="12">
        <f t="shared" si="1"/>
        <v>0</v>
      </c>
      <c r="I24" s="17"/>
      <c r="J24" s="18"/>
      <c r="K24" s="12">
        <f t="shared" si="2"/>
        <v>0</v>
      </c>
      <c r="L24" s="21"/>
      <c r="M24" s="21"/>
      <c r="N24" s="21"/>
      <c r="O24" s="21"/>
      <c r="P24" s="21"/>
      <c r="Q24" s="21"/>
      <c r="R24" s="21"/>
      <c r="S24" s="21"/>
      <c r="T24" s="21"/>
    </row>
    <row r="25" spans="1:20" ht="30" x14ac:dyDescent="0.25">
      <c r="A25" s="7">
        <v>23</v>
      </c>
      <c r="B25" s="3" t="s">
        <v>45</v>
      </c>
      <c r="C25" s="14"/>
      <c r="D25" s="15"/>
      <c r="E25" s="16" t="s">
        <v>25</v>
      </c>
      <c r="F25" s="16"/>
      <c r="G25" s="16"/>
      <c r="H25" s="12">
        <f t="shared" si="1"/>
        <v>0</v>
      </c>
      <c r="I25" s="17"/>
      <c r="J25" s="18"/>
      <c r="K25" s="12">
        <f t="shared" si="2"/>
        <v>0</v>
      </c>
      <c r="L25" s="21"/>
      <c r="M25" s="21"/>
      <c r="N25" s="21"/>
      <c r="O25" s="21"/>
      <c r="P25" s="21"/>
      <c r="Q25" s="21"/>
      <c r="R25" s="21"/>
      <c r="S25" s="21"/>
      <c r="T25" s="21"/>
    </row>
    <row r="26" spans="1:20" ht="30" x14ac:dyDescent="0.25">
      <c r="A26" s="7">
        <v>24</v>
      </c>
      <c r="B26" s="3" t="s">
        <v>46</v>
      </c>
      <c r="C26" s="14"/>
      <c r="D26" s="15"/>
      <c r="E26" s="16" t="s">
        <v>25</v>
      </c>
      <c r="F26" s="16"/>
      <c r="G26" s="16"/>
      <c r="H26" s="12">
        <f t="shared" si="1"/>
        <v>0</v>
      </c>
      <c r="I26" s="17"/>
      <c r="J26" s="18"/>
      <c r="K26" s="12">
        <f t="shared" si="2"/>
        <v>0</v>
      </c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7">
        <v>25</v>
      </c>
      <c r="B27" s="3" t="s">
        <v>47</v>
      </c>
      <c r="C27" s="14"/>
      <c r="D27" s="15"/>
      <c r="E27" s="16" t="s">
        <v>25</v>
      </c>
      <c r="F27" s="16"/>
      <c r="G27" s="16"/>
      <c r="H27" s="12">
        <f t="shared" si="1"/>
        <v>0</v>
      </c>
      <c r="I27" s="17"/>
      <c r="J27" s="18"/>
      <c r="K27" s="12">
        <f t="shared" si="2"/>
        <v>0</v>
      </c>
      <c r="L27" s="21"/>
      <c r="M27" s="21"/>
      <c r="N27" s="21"/>
      <c r="O27" s="21"/>
      <c r="P27" s="21"/>
      <c r="Q27" s="21"/>
      <c r="R27" s="21"/>
      <c r="S27" s="21"/>
      <c r="T27" s="21"/>
    </row>
    <row r="28" spans="1:20" ht="15" customHeight="1" x14ac:dyDescent="0.25">
      <c r="A28" s="7">
        <v>26</v>
      </c>
      <c r="B28" s="3" t="s">
        <v>48</v>
      </c>
      <c r="C28" s="29">
        <v>312020207</v>
      </c>
      <c r="D28" s="27" t="s">
        <v>72</v>
      </c>
      <c r="E28" s="16" t="s">
        <v>25</v>
      </c>
      <c r="F28" s="16"/>
      <c r="G28" s="16"/>
      <c r="H28" s="12">
        <f t="shared" si="1"/>
        <v>0</v>
      </c>
      <c r="I28" s="17"/>
      <c r="J28" s="18"/>
      <c r="K28" s="12">
        <f t="shared" si="2"/>
        <v>0</v>
      </c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60" x14ac:dyDescent="0.25">
      <c r="A29" s="7">
        <v>27</v>
      </c>
      <c r="B29" s="3" t="s">
        <v>49</v>
      </c>
      <c r="C29" s="29" t="s">
        <v>85</v>
      </c>
      <c r="D29" s="30" t="s">
        <v>86</v>
      </c>
      <c r="E29" s="16" t="s">
        <v>25</v>
      </c>
      <c r="F29" s="16"/>
      <c r="G29" s="16"/>
      <c r="H29" s="12">
        <f t="shared" si="1"/>
        <v>0</v>
      </c>
      <c r="I29" s="17"/>
      <c r="J29" s="18"/>
      <c r="K29" s="12">
        <f t="shared" si="2"/>
        <v>0</v>
      </c>
      <c r="L29" s="21"/>
      <c r="M29" s="21"/>
      <c r="N29" s="21"/>
      <c r="O29" s="21"/>
      <c r="P29" s="21"/>
      <c r="Q29" s="21"/>
      <c r="R29" s="21"/>
      <c r="S29" s="21"/>
      <c r="T29" s="21"/>
    </row>
  </sheetData>
  <mergeCells count="13">
    <mergeCell ref="A1:B1"/>
    <mergeCell ref="C1:H1"/>
    <mergeCell ref="A2:A3"/>
    <mergeCell ref="B2:B3"/>
    <mergeCell ref="C2:C3"/>
    <mergeCell ref="D2:D3"/>
    <mergeCell ref="E2:E3"/>
    <mergeCell ref="F2:H2"/>
    <mergeCell ref="L2:N2"/>
    <mergeCell ref="O2:Q2"/>
    <mergeCell ref="K1:Q1"/>
    <mergeCell ref="I2:K2"/>
    <mergeCell ref="R2:T2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Agregados </vt:lpstr>
      <vt:lpstr>Informe SED 2019</vt:lpstr>
      <vt:lpstr>Hoja7</vt:lpstr>
      <vt:lpstr>Meta SED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Rocha Aldana</dc:creator>
  <cp:keywords/>
  <dc:description/>
  <cp:lastModifiedBy>CARLOS EDUARDO ROCHA ALDANA</cp:lastModifiedBy>
  <cp:revision/>
  <dcterms:created xsi:type="dcterms:W3CDTF">2021-03-05T17:11:17Z</dcterms:created>
  <dcterms:modified xsi:type="dcterms:W3CDTF">2022-07-26T16:06:28Z</dcterms:modified>
  <cp:category/>
  <cp:contentStatus/>
</cp:coreProperties>
</file>