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09, Grupo 20\"/>
    </mc:Choice>
  </mc:AlternateContent>
  <xr:revisionPtr revIDLastSave="0" documentId="13_ncr:1_{BC18C6BA-FF8D-4C1B-B617-F5CB1C5346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10" i="6"/>
  <c r="H10" i="6"/>
  <c r="J27" i="6"/>
  <c r="K27" i="6"/>
  <c r="J28" i="6"/>
  <c r="K28" i="6"/>
  <c r="J29" i="6"/>
  <c r="K29" i="6"/>
  <c r="J30" i="6"/>
  <c r="K30" i="6"/>
  <c r="J31" i="6"/>
  <c r="K31" i="6"/>
  <c r="J25" i="6"/>
  <c r="K25" i="6"/>
  <c r="J26" i="6"/>
  <c r="K26" i="6"/>
  <c r="J22" i="6"/>
  <c r="K22" i="6"/>
  <c r="J23" i="6"/>
  <c r="K23" i="6"/>
  <c r="J24" i="6"/>
  <c r="K24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10" i="6"/>
  <c r="K10" i="6"/>
  <c r="E10" i="6" l="1"/>
  <c r="D10" i="6"/>
  <c r="B10" i="6"/>
  <c r="C10" i="6" l="1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<sst xmlns="http://schemas.openxmlformats.org/spreadsheetml/2006/main" count="21" uniqueCount="21">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</sst>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10" fillId="2" borderId="6" xfId="1" applyFont="1" applyFill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 applyBorder="1"/>
    <xf numFmtId="0" fontId="0" fillId="0" borderId="0" xfId="0" applyBorder="1" applyAlignment="1">
      <alignment horizontal="center" vertical="center"/>
    </xf>
    <xf numFmtId="0" fontId="11" fillId="0" borderId="0" xfId="0" applyFont="1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2" xfId="0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1" fontId="8" fillId="0" borderId="8" xfId="1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2">
    <cellStyle name="Normal" xfId="0" builtinId="0"/>
    <cellStyle name="Normal_Hoja1" xfId="1" xr:uid="{00000000-0005-0000-0000-000001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1573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LOS PINOS (IED)</v>
          </cell>
        </row>
        <row r="61">
          <cell r="B61">
            <v>1886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CRISTOBAL COLON (IED)</v>
          </cell>
        </row>
        <row r="62">
          <cell r="B62">
            <v>2782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REPUBLICA DE MEXICO (IED)</v>
          </cell>
        </row>
        <row r="63">
          <cell r="B63">
            <v>366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CENTRO INTEGRAL JOSE MARIA CORDOBA (IED)</v>
          </cell>
        </row>
        <row r="64">
          <cell r="B64">
            <v>3079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CARLOS (IED)</v>
          </cell>
        </row>
        <row r="65">
          <cell r="B65">
            <v>683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VILLAS DEL PROGRESO (IED)</v>
          </cell>
        </row>
        <row r="66">
          <cell r="B66">
            <v>1082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TECNICO DOMINGO FAUSTINO SARMIENTO (IED)</v>
          </cell>
        </row>
        <row r="67">
          <cell r="B67">
            <v>1299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NUEVO CHILE (IED)</v>
          </cell>
        </row>
        <row r="68">
          <cell r="B68">
            <v>1456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CLASS (IED)</v>
          </cell>
        </row>
        <row r="69">
          <cell r="B69">
            <v>3047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FERNANDO SOTO APARICIO (IED)</v>
          </cell>
        </row>
        <row r="70">
          <cell r="B70">
            <v>1569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EL JAPON (IED)</v>
          </cell>
        </row>
        <row r="71">
          <cell r="B71">
            <v>2933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RUFINO JOSE CUERVO (IED)</v>
          </cell>
        </row>
        <row r="72">
          <cell r="B72">
            <v>2559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MARCO ANTONIO CARREÑO SILVA (IED)</v>
          </cell>
        </row>
        <row r="73">
          <cell r="B73">
            <v>3043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VILLA RICA (IED)</v>
          </cell>
        </row>
        <row r="74">
          <cell r="B74">
            <v>1570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EL JAPON (IED)</v>
          </cell>
        </row>
        <row r="75">
          <cell r="B75">
            <v>2555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GABRIEL GARCIA MARQUEZ (IED)</v>
          </cell>
        </row>
        <row r="76">
          <cell r="B76">
            <v>1750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INSTITUTO TECNICO RODRIGO DE TRIANA (IED)</v>
          </cell>
        </row>
        <row r="77">
          <cell r="B77">
            <v>1216</v>
          </cell>
          <cell r="C77" t="str">
            <v>Asistencial</v>
          </cell>
          <cell r="E77" t="str">
            <v>440</v>
          </cell>
          <cell r="F77" t="str">
            <v>27</v>
          </cell>
          <cell r="G77" t="str">
            <v>COLEGIO AQUILEO PARRA (IED)</v>
          </cell>
        </row>
        <row r="78">
          <cell r="B78">
            <v>777</v>
          </cell>
          <cell r="C78" t="str">
            <v>Asistencial</v>
          </cell>
          <cell r="E78" t="str">
            <v>440</v>
          </cell>
          <cell r="F78" t="str">
            <v>27</v>
          </cell>
          <cell r="G78" t="str">
            <v>COLEGIO ANTONIO JOSE URIBE (IED)</v>
          </cell>
        </row>
        <row r="79">
          <cell r="B79">
            <v>1530</v>
          </cell>
          <cell r="C79" t="str">
            <v>Asistencial</v>
          </cell>
          <cell r="E79" t="str">
            <v>440</v>
          </cell>
          <cell r="F79" t="str">
            <v>27</v>
          </cell>
          <cell r="G79" t="str">
            <v>COLEGIO INSTITUTO TECNICO INDUSTRIAL PILOTO (IED)</v>
          </cell>
        </row>
        <row r="80">
          <cell r="B80">
            <v>2228</v>
          </cell>
          <cell r="C80" t="str">
            <v>Asistencial</v>
          </cell>
          <cell r="E80" t="str">
            <v>407</v>
          </cell>
          <cell r="F80" t="str">
            <v>24</v>
          </cell>
          <cell r="G80" t="str">
            <v>COLEGIO CUNDINAMARCA (IED)</v>
          </cell>
        </row>
        <row r="81">
          <cell r="B81">
            <v>240</v>
          </cell>
          <cell r="C81" t="str">
            <v>Asistencial</v>
          </cell>
          <cell r="E81" t="str">
            <v>407</v>
          </cell>
          <cell r="F81" t="str">
            <v>24</v>
          </cell>
          <cell r="G81" t="str">
            <v>OFICINA DE ESCALAFÓN DOCENTE</v>
          </cell>
        </row>
        <row r="82">
          <cell r="B82">
            <v>688</v>
          </cell>
          <cell r="C82" t="str">
            <v>Asistencial</v>
          </cell>
          <cell r="E82" t="str">
            <v>407</v>
          </cell>
          <cell r="F82" t="str">
            <v>24</v>
          </cell>
          <cell r="G82" t="str">
            <v>COLEGIO SALUDCOOP NORTE (IED)</v>
          </cell>
        </row>
        <row r="83">
          <cell r="B83">
            <v>741</v>
          </cell>
          <cell r="C83" t="str">
            <v>Asistencial</v>
          </cell>
          <cell r="E83" t="str">
            <v>407</v>
          </cell>
          <cell r="F83" t="str">
            <v>24</v>
          </cell>
          <cell r="G83" t="str">
            <v>COLEGIO HERNANDO DURAN DUSSAN (IED)</v>
          </cell>
        </row>
        <row r="84">
          <cell r="B84">
            <v>765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LOS PINOS (IED)</v>
          </cell>
        </row>
        <row r="85">
          <cell r="B85">
            <v>1616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COLEGIO MARSELLA (IED)</v>
          </cell>
        </row>
        <row r="86">
          <cell r="B86">
            <v>2816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SIERRA MORENA (IED)</v>
          </cell>
        </row>
        <row r="87">
          <cell r="B87">
            <v>2516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LA MERCED (IED)</v>
          </cell>
        </row>
        <row r="88">
          <cell r="B88">
            <v>2554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MARCO ANTONIO CARREÑO SILVA (IED)</v>
          </cell>
        </row>
        <row r="89">
          <cell r="B89">
            <v>2156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INSTITUTO TECNICO LAUREANO GOMEZ (IED)</v>
          </cell>
        </row>
        <row r="90">
          <cell r="B90">
            <v>1108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REPUBLICA DEL ECUADOR (IED)</v>
          </cell>
        </row>
        <row r="91">
          <cell r="B91">
            <v>2259</v>
          </cell>
          <cell r="C91" t="str">
            <v>Asistencial</v>
          </cell>
          <cell r="E91" t="str">
            <v>440</v>
          </cell>
          <cell r="F91" t="str">
            <v>24</v>
          </cell>
          <cell r="G91" t="str">
            <v>COLEGIO VISTA BELLA (IED)</v>
          </cell>
        </row>
        <row r="92">
          <cell r="B92">
            <v>1638</v>
          </cell>
          <cell r="C92" t="str">
            <v>Asistencial</v>
          </cell>
          <cell r="E92" t="str">
            <v>440</v>
          </cell>
          <cell r="F92" t="str">
            <v>24</v>
          </cell>
          <cell r="G92" t="str">
            <v>COLEGIO ESTRELLA DEL SUR (IED)</v>
          </cell>
        </row>
        <row r="93">
          <cell r="B93">
            <v>2604</v>
          </cell>
          <cell r="C93" t="str">
            <v>Asistencial</v>
          </cell>
          <cell r="E93" t="str">
            <v>425</v>
          </cell>
          <cell r="F93" t="str">
            <v>24</v>
          </cell>
          <cell r="G93" t="str">
            <v>DIRECCIÓN LOCAL DE EDUCACIÓN 18 - RAFAEL URIBE URIBE</v>
          </cell>
        </row>
        <row r="94">
          <cell r="B94">
            <v>670</v>
          </cell>
          <cell r="C94" t="str">
            <v>Asistencial</v>
          </cell>
          <cell r="E94" t="str">
            <v>407</v>
          </cell>
          <cell r="F94" t="str">
            <v>20</v>
          </cell>
          <cell r="G94" t="str">
            <v>COLEGIO MISAEL PASTRANA BORRERO (IED)</v>
          </cell>
        </row>
        <row r="95">
          <cell r="B95">
            <v>2804</v>
          </cell>
          <cell r="C95" t="str">
            <v>Asistencial</v>
          </cell>
          <cell r="E95" t="str">
            <v>407</v>
          </cell>
          <cell r="F95" t="str">
            <v>20</v>
          </cell>
          <cell r="G95" t="str">
            <v>COLEGIO PABLO DE TARSO (IED)</v>
          </cell>
        </row>
        <row r="96">
          <cell r="B96">
            <v>996</v>
          </cell>
          <cell r="C96" t="str">
            <v>Asistencial</v>
          </cell>
          <cell r="E96" t="str">
            <v>407</v>
          </cell>
          <cell r="F96" t="str">
            <v>20</v>
          </cell>
          <cell r="G96" t="str">
            <v>COLEGIO GENERAL SANTANDER (IED)</v>
          </cell>
        </row>
        <row r="97">
          <cell r="B97">
            <v>2029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FLORIDABLANCA (IED)</v>
          </cell>
        </row>
        <row r="98">
          <cell r="B98">
            <v>2511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DE CULTURA POPULAR (IED)</v>
          </cell>
        </row>
        <row r="99">
          <cell r="B99">
            <v>997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LOS COMUNEROS - OSWALDO GUAYAZAMIN (IED)</v>
          </cell>
        </row>
        <row r="100">
          <cell r="B100">
            <v>2506</v>
          </cell>
          <cell r="C100" t="str">
            <v>Asistencial</v>
          </cell>
          <cell r="E100" t="str">
            <v>440</v>
          </cell>
          <cell r="F100" t="str">
            <v>19</v>
          </cell>
          <cell r="G100" t="str">
            <v>DIRECCIÓN LOCAL DE EDUCACIÓN 16 - PUENTE ARANDA</v>
          </cell>
        </row>
        <row r="101">
          <cell r="B101">
            <v>261</v>
          </cell>
          <cell r="C101" t="str">
            <v>Asistencial</v>
          </cell>
          <cell r="E101" t="str">
            <v>440</v>
          </cell>
          <cell r="F101" t="str">
            <v>19</v>
          </cell>
          <cell r="G101" t="str">
            <v>OFICINA DE NÓMINA</v>
          </cell>
        </row>
        <row r="102">
          <cell r="B102">
            <v>2128</v>
          </cell>
          <cell r="C102" t="str">
            <v>Asistencial</v>
          </cell>
          <cell r="E102" t="str">
            <v>440</v>
          </cell>
          <cell r="F102" t="str">
            <v>19</v>
          </cell>
          <cell r="G102" t="str">
            <v>COLEGIO INTEGRADO DE FONTIBON IBEP (IED)</v>
          </cell>
        </row>
        <row r="103">
          <cell r="B103">
            <v>210</v>
          </cell>
          <cell r="C103" t="str">
            <v>Asistencial</v>
          </cell>
          <cell r="E103" t="str">
            <v>407</v>
          </cell>
          <cell r="F103" t="str">
            <v>18</v>
          </cell>
          <cell r="G103" t="str">
            <v>OFICINA DE PERSONAL</v>
          </cell>
        </row>
        <row r="104">
          <cell r="B104">
            <v>60</v>
          </cell>
          <cell r="C104" t="str">
            <v>Asistencial</v>
          </cell>
          <cell r="E104" t="str">
            <v>407</v>
          </cell>
          <cell r="F104" t="str">
            <v>18</v>
          </cell>
          <cell r="G104" t="str">
            <v>OFICINA CONTROL INTERNO</v>
          </cell>
        </row>
        <row r="105">
          <cell r="B105">
            <v>10</v>
          </cell>
          <cell r="C105" t="str">
            <v>Asistencial</v>
          </cell>
          <cell r="E105" t="str">
            <v>440</v>
          </cell>
          <cell r="F105" t="str">
            <v>17</v>
          </cell>
          <cell r="G105" t="str">
            <v>DESPACHO</v>
          </cell>
        </row>
        <row r="106">
          <cell r="B106">
            <v>127</v>
          </cell>
          <cell r="C106" t="str">
            <v>Asistencial</v>
          </cell>
          <cell r="E106" t="str">
            <v>440</v>
          </cell>
          <cell r="F106" t="str">
            <v>17</v>
          </cell>
          <cell r="G106" t="str">
            <v>SUBSECRETARÍA DE GESTIÓN INSTITUCIONAL</v>
          </cell>
        </row>
        <row r="107">
          <cell r="B107">
            <v>499</v>
          </cell>
          <cell r="C107" t="str">
            <v>Asistencial</v>
          </cell>
          <cell r="E107" t="str">
            <v>440</v>
          </cell>
          <cell r="F107" t="str">
            <v>17</v>
          </cell>
          <cell r="G107" t="str">
            <v>DIRECCIÓN DE CIENCIAS, TECNOLOGÍA Y MEDIOS EDUCATIVOS</v>
          </cell>
        </row>
        <row r="108">
          <cell r="B108">
            <v>126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SUBSECRETARÍA DE GESTIÓN INSTITUCIONAL</v>
          </cell>
        </row>
        <row r="109">
          <cell r="B109">
            <v>726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DIRECCIÓN LOCAL DE EDUCACIÓN 02- CHAPINERO</v>
          </cell>
        </row>
        <row r="110">
          <cell r="B110">
            <v>497</v>
          </cell>
          <cell r="C110" t="str">
            <v>Asistencial</v>
          </cell>
          <cell r="E110" t="str">
            <v>440</v>
          </cell>
          <cell r="F110" t="str">
            <v>14</v>
          </cell>
          <cell r="G110" t="str">
            <v>DIRECCIÓN DE CIENCIAS, TECNOLOGÍA Y MEDIOS EDUCATIVOS</v>
          </cell>
        </row>
        <row r="111">
          <cell r="B111">
            <v>2124</v>
          </cell>
          <cell r="C111" t="str">
            <v>Asistencial</v>
          </cell>
          <cell r="E111" t="str">
            <v>407</v>
          </cell>
          <cell r="F111" t="str">
            <v>13</v>
          </cell>
          <cell r="G111" t="str">
            <v>DIRECCIÓN LOCAL DE EDUCACIÓN 01 - USAQUEN</v>
          </cell>
        </row>
        <row r="112">
          <cell r="B112">
            <v>2125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OFICINA DE PERSONAL</v>
          </cell>
        </row>
        <row r="113">
          <cell r="B113">
            <v>1517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DIRECCIÓN LOCAL DE EDUCACIÓN 03 - 17 - SANTA FE Y LA CANDELARIA</v>
          </cell>
        </row>
        <row r="114">
          <cell r="B114">
            <v>362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OFICINA DE SERVICIO AL CIUDADANO</v>
          </cell>
        </row>
        <row r="115">
          <cell r="B115">
            <v>58</v>
          </cell>
          <cell r="C115" t="str">
            <v>Asistencial</v>
          </cell>
          <cell r="E115" t="str">
            <v>407</v>
          </cell>
          <cell r="F115" t="str">
            <v>09</v>
          </cell>
          <cell r="G115" t="str">
            <v>OFICINA CONTROL INTERNO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1651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LUIS CARLOS GALAN SARMIENTO (IED)</v>
          </cell>
        </row>
        <row r="129">
          <cell r="B129">
            <v>970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LUIS EDUARDO MORA OSEJO (IED)</v>
          </cell>
        </row>
        <row r="130">
          <cell r="B130">
            <v>3050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COLEGIO PROVINCIA DE QUEBEC (IED)</v>
          </cell>
        </row>
        <row r="131">
          <cell r="B131">
            <v>3100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LA ARABIA (IED)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USAQUEN (IED)</v>
          </cell>
        </row>
        <row r="133">
          <cell r="B133">
            <v>3096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ARBORIZADORA ALTA (IED)</v>
          </cell>
        </row>
        <row r="134">
          <cell r="B134">
            <v>1416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EL TESORO DE LA CUMBRE (IED)</v>
          </cell>
        </row>
        <row r="135">
          <cell r="B135">
            <v>1947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ROBERT F. KENNEDY (IED)</v>
          </cell>
        </row>
        <row r="136">
          <cell r="B136">
            <v>1197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NUEVO CHILE (IED)</v>
          </cell>
        </row>
        <row r="137">
          <cell r="B137">
            <v>2049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NESTOR FORERO ALCALA (IED)</v>
          </cell>
        </row>
        <row r="138">
          <cell r="B138">
            <v>1946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ROBERT F. KENNEDY (IED)</v>
          </cell>
        </row>
        <row r="139">
          <cell r="B139">
            <v>2494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TECNICO JAIME PARDO LEAL (IED)</v>
          </cell>
        </row>
        <row r="140">
          <cell r="B140">
            <v>1968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REPUBLICA DE COLOMBIA (IED)</v>
          </cell>
        </row>
        <row r="141">
          <cell r="B141">
            <v>674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TOBERIN (IED)</v>
          </cell>
        </row>
        <row r="142">
          <cell r="B142">
            <v>809</v>
          </cell>
          <cell r="C142" t="str">
            <v>Asistencial</v>
          </cell>
          <cell r="E142" t="str">
            <v>407</v>
          </cell>
          <cell r="F142" t="str">
            <v>24</v>
          </cell>
          <cell r="G142" t="str">
            <v>COLEGIO VEINTE DE JULIO (IED)</v>
          </cell>
        </row>
        <row r="143">
          <cell r="B143">
            <v>833</v>
          </cell>
          <cell r="C143" t="str">
            <v>Asistencial</v>
          </cell>
          <cell r="E143" t="str">
            <v>407</v>
          </cell>
          <cell r="F143" t="str">
            <v>20</v>
          </cell>
          <cell r="G143" t="str">
            <v>COLEGIO MONTEBELLO (IED)</v>
          </cell>
        </row>
        <row r="144">
          <cell r="B144">
            <v>671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TOBERIN (IED)</v>
          </cell>
        </row>
        <row r="145">
          <cell r="B145">
            <v>1909</v>
          </cell>
          <cell r="C145" t="str">
            <v>Asistencial</v>
          </cell>
          <cell r="E145" t="str">
            <v>440</v>
          </cell>
          <cell r="F145" t="str">
            <v>17</v>
          </cell>
          <cell r="G145" t="str">
            <v>DIRECCIÓN LOCAL DE EDUCACIÓN 10 - ENGATIVA</v>
          </cell>
        </row>
        <row r="146">
          <cell r="B146">
            <v>358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OFICINA DE SERVICIO AL CIUDADANO</v>
          </cell>
        </row>
        <row r="147">
          <cell r="B147">
            <v>144</v>
          </cell>
          <cell r="C147" t="str">
            <v>Profesional</v>
          </cell>
          <cell r="E147" t="str">
            <v>222</v>
          </cell>
          <cell r="F147" t="str">
            <v>27</v>
          </cell>
          <cell r="G147" t="str">
            <v>DIRECCIÓN DE TALENTO HUMANO</v>
          </cell>
        </row>
        <row r="148">
          <cell r="B148">
            <v>188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OFICINA DE PERSONAL</v>
          </cell>
        </row>
        <row r="149">
          <cell r="B149">
            <v>634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DIRECCIÓN LOCAL DE EDUCACIÓN 01 - USAQUEN</v>
          </cell>
        </row>
        <row r="150">
          <cell r="B150">
            <v>267</v>
          </cell>
          <cell r="C150" t="str">
            <v>Profesional</v>
          </cell>
          <cell r="E150" t="str">
            <v>219</v>
          </cell>
          <cell r="F150" t="str">
            <v>12</v>
          </cell>
          <cell r="G150" t="str">
            <v>OFICINA DE APOYO PRECONTRACTUAL</v>
          </cell>
        </row>
        <row r="151">
          <cell r="B151">
            <v>408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TESORERÍA Y CONTABILIDAD</v>
          </cell>
        </row>
        <row r="152">
          <cell r="B152">
            <v>574</v>
          </cell>
          <cell r="C152" t="str">
            <v>Técnico</v>
          </cell>
          <cell r="E152" t="str">
            <v>314</v>
          </cell>
          <cell r="F152" t="str">
            <v>17</v>
          </cell>
          <cell r="G152" t="str">
            <v>DIRECCIÓN DE CONSTRUCCIÓN Y CONSERVACIÓN DE ESTABLECIMIENTOS EDUCATIVOS</v>
          </cell>
        </row>
        <row r="153">
          <cell r="B153">
            <v>2240</v>
          </cell>
          <cell r="C153" t="str">
            <v>Asistencial</v>
          </cell>
          <cell r="E153" t="str">
            <v>425</v>
          </cell>
          <cell r="F153" t="str">
            <v>27</v>
          </cell>
          <cell r="G153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F10">
            <v>1013588674</v>
          </cell>
          <cell r="AF10">
            <v>65</v>
          </cell>
          <cell r="AJ10">
            <v>1</v>
          </cell>
        </row>
        <row r="11">
          <cell r="F11">
            <v>35488897</v>
          </cell>
          <cell r="AF11">
            <v>50</v>
          </cell>
          <cell r="AJ11">
            <v>2</v>
          </cell>
        </row>
        <row r="12">
          <cell r="F12">
            <v>52525635</v>
          </cell>
          <cell r="AF12">
            <v>60</v>
          </cell>
          <cell r="AJ12">
            <v>3</v>
          </cell>
        </row>
        <row r="13">
          <cell r="F13">
            <v>79547631</v>
          </cell>
          <cell r="AF13">
            <v>40</v>
          </cell>
          <cell r="AJ13">
            <v>4</v>
          </cell>
        </row>
        <row r="14">
          <cell r="F14">
            <v>52927390</v>
          </cell>
          <cell r="AF14">
            <v>0</v>
          </cell>
          <cell r="AJ14">
            <v>5</v>
          </cell>
        </row>
        <row r="15">
          <cell r="F15">
            <v>17314518</v>
          </cell>
          <cell r="AF15">
            <v>0</v>
          </cell>
          <cell r="AJ15">
            <v>6</v>
          </cell>
        </row>
        <row r="16">
          <cell r="F16">
            <v>1019023217</v>
          </cell>
          <cell r="AF16">
            <v>30</v>
          </cell>
          <cell r="AJ16">
            <v>7</v>
          </cell>
        </row>
        <row r="17">
          <cell r="F17">
            <v>1013580322</v>
          </cell>
          <cell r="AF17">
            <v>20</v>
          </cell>
          <cell r="AJ17">
            <v>8</v>
          </cell>
        </row>
        <row r="18">
          <cell r="F18">
            <v>52077784</v>
          </cell>
          <cell r="AF18">
            <v>75</v>
          </cell>
          <cell r="AJ18">
            <v>9</v>
          </cell>
        </row>
        <row r="19">
          <cell r="F19">
            <v>11315868</v>
          </cell>
          <cell r="AF19">
            <v>70</v>
          </cell>
          <cell r="AJ19">
            <v>10</v>
          </cell>
        </row>
        <row r="20">
          <cell r="F20">
            <v>52107435</v>
          </cell>
          <cell r="AF20">
            <v>30</v>
          </cell>
          <cell r="AJ20">
            <v>11</v>
          </cell>
        </row>
        <row r="21">
          <cell r="F21">
            <v>52485329</v>
          </cell>
          <cell r="AF21">
            <v>40</v>
          </cell>
          <cell r="AJ21">
            <v>12</v>
          </cell>
        </row>
        <row r="22">
          <cell r="F22">
            <v>1018458651</v>
          </cell>
          <cell r="AF22">
            <v>0</v>
          </cell>
          <cell r="AJ22">
            <v>13</v>
          </cell>
        </row>
        <row r="23">
          <cell r="F23">
            <v>46380654</v>
          </cell>
          <cell r="AF23">
            <v>80</v>
          </cell>
          <cell r="AJ23">
            <v>14</v>
          </cell>
        </row>
        <row r="24">
          <cell r="F24">
            <v>40334286</v>
          </cell>
          <cell r="AF24">
            <v>75</v>
          </cell>
          <cell r="AJ24">
            <v>15</v>
          </cell>
        </row>
        <row r="25">
          <cell r="F25">
            <v>79509629</v>
          </cell>
          <cell r="AF25">
            <v>70</v>
          </cell>
          <cell r="AJ25">
            <v>16</v>
          </cell>
        </row>
        <row r="26">
          <cell r="F26">
            <v>51826810</v>
          </cell>
          <cell r="AF26">
            <v>60</v>
          </cell>
          <cell r="AJ26">
            <v>17</v>
          </cell>
        </row>
        <row r="27">
          <cell r="F27">
            <v>41658465</v>
          </cell>
          <cell r="AF27">
            <v>60</v>
          </cell>
          <cell r="AJ27">
            <v>18</v>
          </cell>
        </row>
        <row r="28">
          <cell r="F28">
            <v>51599525</v>
          </cell>
          <cell r="AF28">
            <v>60</v>
          </cell>
          <cell r="AJ28">
            <v>19</v>
          </cell>
        </row>
        <row r="29">
          <cell r="F29">
            <v>35262763</v>
          </cell>
          <cell r="AF29">
            <v>60</v>
          </cell>
          <cell r="AJ29">
            <v>20</v>
          </cell>
        </row>
        <row r="30">
          <cell r="F30">
            <v>1010164103</v>
          </cell>
          <cell r="AF30">
            <v>40</v>
          </cell>
          <cell r="AJ30">
            <v>21</v>
          </cell>
        </row>
        <row r="31">
          <cell r="F31">
            <v>1019029360</v>
          </cell>
          <cell r="AF31">
            <v>40</v>
          </cell>
          <cell r="AJ31">
            <v>22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A5" zoomScaleNormal="100" workbookViewId="0">
      <selection activeCell="I16" sqref="I16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42" t="s">
        <v>3</v>
      </c>
      <c r="B2" s="42"/>
      <c r="C2" s="42"/>
      <c r="D2" s="42"/>
      <c r="E2" s="42"/>
      <c r="F2" s="42"/>
      <c r="G2" s="42"/>
      <c r="H2" s="42"/>
      <c r="I2" s="42"/>
      <c r="J2" s="42"/>
      <c r="K2" s="1"/>
    </row>
    <row r="3" spans="1:11" x14ac:dyDescent="0.2">
      <c r="A3" s="42" t="s">
        <v>4</v>
      </c>
      <c r="B3" s="42"/>
      <c r="C3" s="42"/>
      <c r="D3" s="42"/>
      <c r="E3" s="42"/>
      <c r="F3" s="42"/>
      <c r="G3" s="42"/>
      <c r="H3" s="42"/>
      <c r="I3" s="42"/>
      <c r="J3" s="42"/>
      <c r="K3" s="1"/>
    </row>
    <row r="4" spans="1:11" x14ac:dyDescent="0.2">
      <c r="A4" s="42" t="s">
        <v>15</v>
      </c>
      <c r="B4" s="42"/>
      <c r="C4" s="42"/>
      <c r="D4" s="42"/>
      <c r="E4" s="42"/>
      <c r="F4" s="42"/>
      <c r="G4" s="42"/>
      <c r="H4" s="42"/>
      <c r="I4" s="42"/>
      <c r="J4" s="42"/>
    </row>
    <row r="6" spans="1:11" ht="57" customHeight="1" x14ac:dyDescent="0.2">
      <c r="B6" s="43" t="s">
        <v>18</v>
      </c>
      <c r="C6" s="43"/>
      <c r="D6" s="43"/>
      <c r="E6" s="43"/>
      <c r="F6" s="43"/>
      <c r="G6" s="43"/>
      <c r="H6" s="43"/>
      <c r="I6" s="43"/>
      <c r="J6" s="43"/>
      <c r="K6" s="4"/>
    </row>
    <row r="8" spans="1:11" ht="25.5" customHeight="1" x14ac:dyDescent="0.2">
      <c r="A8" s="38" t="s">
        <v>13</v>
      </c>
      <c r="B8" s="38"/>
      <c r="C8" s="38"/>
      <c r="D8" s="38"/>
      <c r="E8" s="38"/>
      <c r="F8" s="6"/>
      <c r="G8" s="39" t="s">
        <v>12</v>
      </c>
      <c r="H8" s="40"/>
      <c r="I8" s="40"/>
      <c r="J8" s="40"/>
      <c r="K8" s="41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12"/>
      <c r="G9" s="30" t="s">
        <v>20</v>
      </c>
      <c r="H9" s="30" t="s">
        <v>14</v>
      </c>
      <c r="I9" s="30" t="s">
        <v>10</v>
      </c>
      <c r="J9" s="38" t="s">
        <v>9</v>
      </c>
      <c r="K9" s="38"/>
    </row>
    <row r="10" spans="1:11" ht="27" customHeight="1" x14ac:dyDescent="0.2">
      <c r="A10" s="18">
        <v>14</v>
      </c>
      <c r="B10" s="19" t="str">
        <f>_xlfn.XLOOKUP(A10,'[1]ANEXO 1'!$B:$B,'[1]ANEXO 1'!$C:$C,0,0)</f>
        <v>Profesional</v>
      </c>
      <c r="C10" s="20" t="str">
        <f>_xlfn.XLOOKUP(A10,'[1]ANEXO 1'!$B:$B,'[1]ANEXO 1'!$E:$E,0,0)</f>
        <v>219</v>
      </c>
      <c r="D10" s="20" t="str">
        <f>_xlfn.XLOOKUP(A10,'[1]ANEXO 1'!$B:$B,'[1]ANEXO 1'!$F:$F,0,0)</f>
        <v>09</v>
      </c>
      <c r="E10" s="21" t="str">
        <f>_xlfn.XLOOKUP(A10,'[1]ANEXO 1'!$B:$B,'[1]ANEXO 1'!$G:$G,0,0)</f>
        <v>OFICINA ASESORA DE PLANEACIÓN</v>
      </c>
      <c r="F10" s="17"/>
      <c r="G10" s="25">
        <f>_xlfn.XLOOKUP(I10,'[3]Grupo 20'!$F$10:$F$31,'[3]Grupo 20'!$AJ$10:$AJ$31,0,0)</f>
        <v>1</v>
      </c>
      <c r="H10" s="25">
        <f>_xlfn.XLOOKUP(I10,'[3]Grupo 20'!$F$10:$F$31,'[3]Grupo 20'!$AF$10:$AF$31,0,0)</f>
        <v>65</v>
      </c>
      <c r="I10" s="47">
        <v>1013588674</v>
      </c>
      <c r="J10" s="5" t="str">
        <f>_xlfn.XLOOKUP(I10,[2]Adtivos!$K:$K,[2]Adtivos!$D:$D,0,0)</f>
        <v>219</v>
      </c>
      <c r="K10" s="5" t="str">
        <f>_xlfn.XLOOKUP(I10,[2]Adtivos!$K:$K,[2]Adtivos!$E:$E,0,0)</f>
        <v>07</v>
      </c>
    </row>
    <row r="11" spans="1:11" ht="15" x14ac:dyDescent="0.25">
      <c r="A11" s="26"/>
      <c r="B11" s="27"/>
      <c r="C11" s="28"/>
      <c r="D11" s="28"/>
      <c r="E11" s="29"/>
      <c r="F11" s="8"/>
      <c r="G11" s="25">
        <f>_xlfn.XLOOKUP(I11,'[3]Grupo 20'!$F$10:$F$31,'[3]Grupo 20'!$AJ$10:$AJ$31,0,0)</f>
        <v>2</v>
      </c>
      <c r="H11" s="25">
        <f>_xlfn.XLOOKUP(I11,'[3]Grupo 20'!$F$10:$F$31,'[3]Grupo 20'!$AF$10:$AF$31,0,0)</f>
        <v>50</v>
      </c>
      <c r="I11" s="36">
        <v>35488897</v>
      </c>
      <c r="J11" s="5" t="str">
        <f>_xlfn.XLOOKUP(I11,[2]Adtivos!$K:$K,[2]Adtivos!$D:$D,0,0)</f>
        <v>219</v>
      </c>
      <c r="K11" s="5" t="str">
        <f>_xlfn.XLOOKUP(I11,[2]Adtivos!$K:$K,[2]Adtivos!$E:$E,0,0)</f>
        <v>07</v>
      </c>
    </row>
    <row r="12" spans="1:11" ht="15" customHeight="1" x14ac:dyDescent="0.25">
      <c r="A12" s="22"/>
      <c r="B12" s="23"/>
      <c r="C12" s="11"/>
      <c r="D12" s="11"/>
      <c r="E12" s="24"/>
      <c r="F12" s="8"/>
      <c r="G12" s="25">
        <f>_xlfn.XLOOKUP(I12,'[3]Grupo 20'!$F$10:$F$31,'[3]Grupo 20'!$AJ$10:$AJ$31,0,0)</f>
        <v>3</v>
      </c>
      <c r="H12" s="25">
        <f>_xlfn.XLOOKUP(I12,'[3]Grupo 20'!$F$10:$F$31,'[3]Grupo 20'!$AF$10:$AF$31,0,0)</f>
        <v>60</v>
      </c>
      <c r="I12" s="36">
        <v>52525635</v>
      </c>
      <c r="J12" s="5" t="str">
        <f>_xlfn.XLOOKUP(I12,[2]Adtivos!$K:$K,[2]Adtivos!$D:$D,0,0)</f>
        <v>314</v>
      </c>
      <c r="K12" s="5" t="str">
        <f>_xlfn.XLOOKUP(I12,[2]Adtivos!$K:$K,[2]Adtivos!$E:$E,0,0)</f>
        <v>19</v>
      </c>
    </row>
    <row r="13" spans="1:11" ht="15" customHeight="1" x14ac:dyDescent="0.25">
      <c r="A13" s="10"/>
      <c r="B13" s="11"/>
      <c r="C13" s="11"/>
      <c r="D13" s="9"/>
      <c r="E13" s="8"/>
      <c r="F13" s="8"/>
      <c r="G13" s="25">
        <f>_xlfn.XLOOKUP(I13,'[3]Grupo 20'!$F$10:$F$31,'[3]Grupo 20'!$AJ$10:$AJ$31,0,0)</f>
        <v>4</v>
      </c>
      <c r="H13" s="25">
        <f>_xlfn.XLOOKUP(I13,'[3]Grupo 20'!$F$10:$F$31,'[3]Grupo 20'!$AF$10:$AF$31,0,0)</f>
        <v>40</v>
      </c>
      <c r="I13" s="36">
        <v>79547631</v>
      </c>
      <c r="J13" s="5" t="str">
        <f>_xlfn.XLOOKUP(I13,[2]Adtivos!$K:$K,[2]Adtivos!$D:$D,0,0)</f>
        <v>314</v>
      </c>
      <c r="K13" s="5" t="str">
        <f>_xlfn.XLOOKUP(I13,[2]Adtivos!$K:$K,[2]Adtivos!$E:$E,0,0)</f>
        <v>19</v>
      </c>
    </row>
    <row r="14" spans="1:11" ht="15" x14ac:dyDescent="0.25">
      <c r="G14" s="25">
        <f>_xlfn.XLOOKUP(I14,'[3]Grupo 20'!$F$10:$F$31,'[3]Grupo 20'!$AJ$10:$AJ$31,0,0)</f>
        <v>5</v>
      </c>
      <c r="H14" s="25">
        <f>_xlfn.XLOOKUP(I14,'[3]Grupo 20'!$F$10:$F$31,'[3]Grupo 20'!$AF$10:$AF$31,0,0)</f>
        <v>0</v>
      </c>
      <c r="I14" s="36">
        <v>52927390</v>
      </c>
      <c r="J14" s="5" t="str">
        <f>_xlfn.XLOOKUP(I14,[2]Adtivos!$K:$K,[2]Adtivos!$D:$D,0,0)</f>
        <v>314</v>
      </c>
      <c r="K14" s="5" t="str">
        <f>_xlfn.XLOOKUP(I14,[2]Adtivos!$K:$K,[2]Adtivos!$E:$E,0,0)</f>
        <v>19</v>
      </c>
    </row>
    <row r="15" spans="1:11" ht="15" x14ac:dyDescent="0.25">
      <c r="G15" s="25">
        <f>_xlfn.XLOOKUP(I15,'[3]Grupo 20'!$F$10:$F$31,'[3]Grupo 20'!$AJ$10:$AJ$31,0,0)</f>
        <v>6</v>
      </c>
      <c r="H15" s="25">
        <f>_xlfn.XLOOKUP(I15,'[3]Grupo 20'!$F$10:$F$31,'[3]Grupo 20'!$AF$10:$AF$31,0,0)</f>
        <v>0</v>
      </c>
      <c r="I15" s="36">
        <v>17314518</v>
      </c>
      <c r="J15" s="5" t="str">
        <f>_xlfn.XLOOKUP(I15,[2]Adtivos!$K:$K,[2]Adtivos!$D:$D,0,0)</f>
        <v>314</v>
      </c>
      <c r="K15" s="5" t="str">
        <f>_xlfn.XLOOKUP(I15,[2]Adtivos!$K:$K,[2]Adtivos!$E:$E,0,0)</f>
        <v>19</v>
      </c>
    </row>
    <row r="16" spans="1:11" ht="15" x14ac:dyDescent="0.25">
      <c r="G16" s="25">
        <f>_xlfn.XLOOKUP(I16,'[3]Grupo 20'!$F$10:$F$31,'[3]Grupo 20'!$AJ$10:$AJ$31,0,0)</f>
        <v>7</v>
      </c>
      <c r="H16" s="25">
        <f>_xlfn.XLOOKUP(I16,'[3]Grupo 20'!$F$10:$F$31,'[3]Grupo 20'!$AF$10:$AF$31,0,0)</f>
        <v>30</v>
      </c>
      <c r="I16" s="36">
        <v>1019023217</v>
      </c>
      <c r="J16" s="5" t="str">
        <f>_xlfn.XLOOKUP(I16,[2]Adtivos!$K:$K,[2]Adtivos!$D:$D,0,0)</f>
        <v>314</v>
      </c>
      <c r="K16" s="5" t="str">
        <f>_xlfn.XLOOKUP(I16,[2]Adtivos!$K:$K,[2]Adtivos!$E:$E,0,0)</f>
        <v>19</v>
      </c>
    </row>
    <row r="17" spans="1:11" ht="15" x14ac:dyDescent="0.25">
      <c r="G17" s="25">
        <f>_xlfn.XLOOKUP(I17,'[3]Grupo 20'!$F$10:$F$31,'[3]Grupo 20'!$AJ$10:$AJ$31,0,0)</f>
        <v>8</v>
      </c>
      <c r="H17" s="25">
        <f>_xlfn.XLOOKUP(I17,'[3]Grupo 20'!$F$10:$F$31,'[3]Grupo 20'!$AF$10:$AF$31,0,0)</f>
        <v>20</v>
      </c>
      <c r="I17" s="36">
        <v>1013580322</v>
      </c>
      <c r="J17" s="5" t="str">
        <f>_xlfn.XLOOKUP(I17,[2]Adtivos!$K:$K,[2]Adtivos!$D:$D,0,0)</f>
        <v>314</v>
      </c>
      <c r="K17" s="5" t="str">
        <f>_xlfn.XLOOKUP(I17,[2]Adtivos!$K:$K,[2]Adtivos!$E:$E,0,0)</f>
        <v>19</v>
      </c>
    </row>
    <row r="18" spans="1:11" ht="15" x14ac:dyDescent="0.25">
      <c r="G18" s="25">
        <f>_xlfn.XLOOKUP(I18,'[3]Grupo 20'!$F$10:$F$31,'[3]Grupo 20'!$AJ$10:$AJ$31,0,0)</f>
        <v>9</v>
      </c>
      <c r="H18" s="25">
        <f>_xlfn.XLOOKUP(I18,'[3]Grupo 20'!$F$10:$F$31,'[3]Grupo 20'!$AF$10:$AF$31,0,0)</f>
        <v>75</v>
      </c>
      <c r="I18" s="36">
        <v>52077784</v>
      </c>
      <c r="J18" s="5" t="str">
        <f>_xlfn.XLOOKUP(I18,[2]Adtivos!$K:$K,[2]Adtivos!$D:$D,0,0)</f>
        <v>314</v>
      </c>
      <c r="K18" s="5" t="str">
        <f>_xlfn.XLOOKUP(I18,[2]Adtivos!$K:$K,[2]Adtivos!$E:$E,0,0)</f>
        <v>17</v>
      </c>
    </row>
    <row r="19" spans="1:11" ht="15" x14ac:dyDescent="0.25">
      <c r="G19" s="25">
        <f>_xlfn.XLOOKUP(I19,'[3]Grupo 20'!$F$10:$F$31,'[3]Grupo 20'!$AJ$10:$AJ$31,0,0)</f>
        <v>10</v>
      </c>
      <c r="H19" s="25">
        <f>_xlfn.XLOOKUP(I19,'[3]Grupo 20'!$F$10:$F$31,'[3]Grupo 20'!$AF$10:$AF$31,0,0)</f>
        <v>70</v>
      </c>
      <c r="I19" s="36">
        <v>11315868</v>
      </c>
      <c r="J19" s="5" t="str">
        <f>_xlfn.XLOOKUP(I19,[2]Adtivos!$K:$K,[2]Adtivos!$D:$D,0,0)</f>
        <v>314</v>
      </c>
      <c r="K19" s="5" t="str">
        <f>_xlfn.XLOOKUP(I19,[2]Adtivos!$K:$K,[2]Adtivos!$E:$E,0,0)</f>
        <v>17</v>
      </c>
    </row>
    <row r="20" spans="1:11" ht="15" x14ac:dyDescent="0.25">
      <c r="A20" s="14" t="s">
        <v>7</v>
      </c>
      <c r="B20" s="14"/>
      <c r="C20" s="14"/>
      <c r="D20" s="14"/>
      <c r="G20" s="25">
        <f>_xlfn.XLOOKUP(I20,'[3]Grupo 20'!$F$10:$F$31,'[3]Grupo 20'!$AJ$10:$AJ$31,0,0)</f>
        <v>11</v>
      </c>
      <c r="H20" s="25">
        <f>_xlfn.XLOOKUP(I20,'[3]Grupo 20'!$F$10:$F$31,'[3]Grupo 20'!$AF$10:$AF$31,0,0)</f>
        <v>30</v>
      </c>
      <c r="I20" s="36">
        <v>52107435</v>
      </c>
      <c r="J20" s="5" t="str">
        <f>_xlfn.XLOOKUP(I20,[2]Adtivos!$K:$K,[2]Adtivos!$D:$D,0,0)</f>
        <v>314</v>
      </c>
      <c r="K20" s="5" t="str">
        <f>_xlfn.XLOOKUP(I20,[2]Adtivos!$K:$K,[2]Adtivos!$E:$E,0,0)</f>
        <v>17</v>
      </c>
    </row>
    <row r="21" spans="1:11" ht="15" x14ac:dyDescent="0.25">
      <c r="A21" s="14"/>
      <c r="B21" s="15"/>
      <c r="C21" s="15"/>
      <c r="D21" s="15"/>
      <c r="G21" s="25">
        <f>_xlfn.XLOOKUP(I21,'[3]Grupo 20'!$F$10:$F$31,'[3]Grupo 20'!$AJ$10:$AJ$31,0,0)</f>
        <v>12</v>
      </c>
      <c r="H21" s="25">
        <f>_xlfn.XLOOKUP(I21,'[3]Grupo 20'!$F$10:$F$31,'[3]Grupo 20'!$AF$10:$AF$31,0,0)</f>
        <v>40</v>
      </c>
      <c r="I21" s="36">
        <v>52485329</v>
      </c>
      <c r="J21" s="5" t="str">
        <f>_xlfn.XLOOKUP(I21,[2]Adtivos!$K:$K,[2]Adtivos!$D:$D,0,0)</f>
        <v>314</v>
      </c>
      <c r="K21" s="5" t="str">
        <f>_xlfn.XLOOKUP(I21,[2]Adtivos!$K:$K,[2]Adtivos!$E:$E,0,0)</f>
        <v>12</v>
      </c>
    </row>
    <row r="22" spans="1:11" ht="15" x14ac:dyDescent="0.25">
      <c r="A22" s="37" t="s">
        <v>5</v>
      </c>
      <c r="B22" s="37"/>
      <c r="C22" s="37"/>
      <c r="D22" s="37"/>
      <c r="G22" s="25">
        <f>_xlfn.XLOOKUP(I22,'[3]Grupo 20'!$F$10:$F$31,'[3]Grupo 20'!$AJ$10:$AJ$31,0,0)</f>
        <v>13</v>
      </c>
      <c r="H22" s="25">
        <f>_xlfn.XLOOKUP(I22,'[3]Grupo 20'!$F$10:$F$31,'[3]Grupo 20'!$AF$10:$AF$31,0,0)</f>
        <v>0</v>
      </c>
      <c r="I22" s="36">
        <v>1018458651</v>
      </c>
      <c r="J22" s="5" t="str">
        <f>_xlfn.XLOOKUP(I22,[2]Adtivos!$K:$K,[2]Adtivos!$D:$D,0,0)</f>
        <v>314</v>
      </c>
      <c r="K22" s="5" t="str">
        <f>_xlfn.XLOOKUP(I22,[2]Adtivos!$K:$K,[2]Adtivos!$E:$E,0,0)</f>
        <v>12</v>
      </c>
    </row>
    <row r="23" spans="1:11" ht="15" x14ac:dyDescent="0.25">
      <c r="A23" s="14" t="s">
        <v>6</v>
      </c>
      <c r="B23" s="14"/>
      <c r="C23" s="14"/>
      <c r="D23" s="14"/>
      <c r="G23" s="25">
        <f>_xlfn.XLOOKUP(I23,'[3]Grupo 20'!$F$10:$F$31,'[3]Grupo 20'!$AJ$10:$AJ$31,0,0)</f>
        <v>14</v>
      </c>
      <c r="H23" s="25">
        <f>_xlfn.XLOOKUP(I23,'[3]Grupo 20'!$F$10:$F$31,'[3]Grupo 20'!$AF$10:$AF$31,0,0)</f>
        <v>80</v>
      </c>
      <c r="I23" s="36">
        <v>46380654</v>
      </c>
      <c r="J23" s="5" t="str">
        <f>_xlfn.XLOOKUP(I23,[2]Adtivos!$K:$K,[2]Adtivos!$D:$D,0,0)</f>
        <v>314</v>
      </c>
      <c r="K23" s="5" t="str">
        <f>_xlfn.XLOOKUP(I23,[2]Adtivos!$K:$K,[2]Adtivos!$E:$E,0,0)</f>
        <v>10</v>
      </c>
    </row>
    <row r="24" spans="1:11" ht="15" x14ac:dyDescent="0.25">
      <c r="A24" s="14"/>
      <c r="B24" s="15"/>
      <c r="C24" s="15"/>
      <c r="D24" s="15"/>
      <c r="G24" s="25">
        <f>_xlfn.XLOOKUP(I24,'[3]Grupo 20'!$F$10:$F$31,'[3]Grupo 20'!$AJ$10:$AJ$31,0,0)</f>
        <v>15</v>
      </c>
      <c r="H24" s="25">
        <f>_xlfn.XLOOKUP(I24,'[3]Grupo 20'!$F$10:$F$31,'[3]Grupo 20'!$AF$10:$AF$31,0,0)</f>
        <v>75</v>
      </c>
      <c r="I24" s="36">
        <v>40334286</v>
      </c>
      <c r="J24" s="5" t="str">
        <f>_xlfn.XLOOKUP(I24,[2]Adtivos!$K:$K,[2]Adtivos!$D:$D,0,0)</f>
        <v>314</v>
      </c>
      <c r="K24" s="5" t="str">
        <f>_xlfn.XLOOKUP(I24,[2]Adtivos!$K:$K,[2]Adtivos!$E:$E,0,0)</f>
        <v>10</v>
      </c>
    </row>
    <row r="25" spans="1:11" ht="15" x14ac:dyDescent="0.25">
      <c r="A25" s="14" t="s">
        <v>8</v>
      </c>
      <c r="B25" s="15"/>
      <c r="C25" s="15"/>
      <c r="D25" s="15"/>
      <c r="G25" s="25">
        <f>_xlfn.XLOOKUP(I25,'[3]Grupo 20'!$F$10:$F$31,'[3]Grupo 20'!$AJ$10:$AJ$31,0,0)</f>
        <v>16</v>
      </c>
      <c r="H25" s="25">
        <f>_xlfn.XLOOKUP(I25,'[3]Grupo 20'!$F$10:$F$31,'[3]Grupo 20'!$AF$10:$AF$31,0,0)</f>
        <v>70</v>
      </c>
      <c r="I25" s="36">
        <v>79509629</v>
      </c>
      <c r="J25" s="5" t="str">
        <f>_xlfn.XLOOKUP(I25,[2]Adtivos!$K:$K,[2]Adtivos!$D:$D,0,0)</f>
        <v>314</v>
      </c>
      <c r="K25" s="5" t="str">
        <f>_xlfn.XLOOKUP(I25,[2]Adtivos!$K:$K,[2]Adtivos!$E:$E,0,0)</f>
        <v>10</v>
      </c>
    </row>
    <row r="26" spans="1:11" ht="15" x14ac:dyDescent="0.25">
      <c r="A26" s="14"/>
      <c r="B26" s="15"/>
      <c r="C26" s="15"/>
      <c r="D26" s="15"/>
      <c r="G26" s="25">
        <f>_xlfn.XLOOKUP(I26,'[3]Grupo 20'!$F$10:$F$31,'[3]Grupo 20'!$AJ$10:$AJ$31,0,0)</f>
        <v>17</v>
      </c>
      <c r="H26" s="25">
        <f>_xlfn.XLOOKUP(I26,'[3]Grupo 20'!$F$10:$F$31,'[3]Grupo 20'!$AF$10:$AF$31,0,0)</f>
        <v>60</v>
      </c>
      <c r="I26" s="36">
        <v>51826810</v>
      </c>
      <c r="J26" s="5" t="str">
        <f>_xlfn.XLOOKUP(I26,[2]Adtivos!$K:$K,[2]Adtivos!$D:$D,0,0)</f>
        <v>314</v>
      </c>
      <c r="K26" s="5" t="str">
        <f>_xlfn.XLOOKUP(I26,[2]Adtivos!$K:$K,[2]Adtivos!$E:$E,0,0)</f>
        <v>10</v>
      </c>
    </row>
    <row r="27" spans="1:11" ht="15" x14ac:dyDescent="0.25">
      <c r="A27" s="13" t="s">
        <v>17</v>
      </c>
      <c r="B27" s="13"/>
      <c r="C27" s="16"/>
      <c r="D27" s="13"/>
      <c r="F27" s="31"/>
      <c r="G27" s="25">
        <f>_xlfn.XLOOKUP(I27,'[3]Grupo 20'!$F$10:$F$31,'[3]Grupo 20'!$AJ$10:$AJ$31,0,0)</f>
        <v>18</v>
      </c>
      <c r="H27" s="25">
        <f>_xlfn.XLOOKUP(I27,'[3]Grupo 20'!$F$10:$F$31,'[3]Grupo 20'!$AF$10:$AF$31,0,0)</f>
        <v>60</v>
      </c>
      <c r="I27" s="36">
        <v>41658465</v>
      </c>
      <c r="J27" s="5" t="str">
        <f>_xlfn.XLOOKUP(I27,[2]Adtivos!$K:$K,[2]Adtivos!$D:$D,0,0)</f>
        <v>314</v>
      </c>
      <c r="K27" s="5" t="str">
        <f>_xlfn.XLOOKUP(I27,[2]Adtivos!$K:$K,[2]Adtivos!$E:$E,0,0)</f>
        <v>10</v>
      </c>
    </row>
    <row r="28" spans="1:11" ht="15" x14ac:dyDescent="0.25">
      <c r="A28" s="14" t="s">
        <v>16</v>
      </c>
      <c r="B28" s="14"/>
      <c r="C28" s="14"/>
      <c r="D28" s="14"/>
      <c r="F28" s="31"/>
      <c r="G28" s="25">
        <f>_xlfn.XLOOKUP(I28,'[3]Grupo 20'!$F$10:$F$31,'[3]Grupo 20'!$AJ$10:$AJ$31,0,0)</f>
        <v>19</v>
      </c>
      <c r="H28" s="25">
        <f>_xlfn.XLOOKUP(I28,'[3]Grupo 20'!$F$10:$F$31,'[3]Grupo 20'!$AF$10:$AF$31,0,0)</f>
        <v>60</v>
      </c>
      <c r="I28" s="36">
        <v>51599525</v>
      </c>
      <c r="J28" s="5" t="str">
        <f>_xlfn.XLOOKUP(I28,[2]Adtivos!$K:$K,[2]Adtivos!$D:$D,0,0)</f>
        <v>314</v>
      </c>
      <c r="K28" s="5" t="str">
        <f>_xlfn.XLOOKUP(I28,[2]Adtivos!$K:$K,[2]Adtivos!$E:$E,0,0)</f>
        <v>10</v>
      </c>
    </row>
    <row r="29" spans="1:11" ht="15" x14ac:dyDescent="0.25">
      <c r="A29" s="15"/>
      <c r="B29" s="15"/>
      <c r="C29" s="15"/>
      <c r="D29" s="15"/>
      <c r="F29" s="31"/>
      <c r="G29" s="25">
        <f>_xlfn.XLOOKUP(I29,'[3]Grupo 20'!$F$10:$F$31,'[3]Grupo 20'!$AJ$10:$AJ$31,0,0)</f>
        <v>20</v>
      </c>
      <c r="H29" s="25">
        <f>_xlfn.XLOOKUP(I29,'[3]Grupo 20'!$F$10:$F$31,'[3]Grupo 20'!$AF$10:$AF$31,0,0)</f>
        <v>60</v>
      </c>
      <c r="I29" s="36">
        <v>35262763</v>
      </c>
      <c r="J29" s="5" t="str">
        <f>_xlfn.XLOOKUP(I29,[2]Adtivos!$K:$K,[2]Adtivos!$D:$D,0,0)</f>
        <v>314</v>
      </c>
      <c r="K29" s="5" t="str">
        <f>_xlfn.XLOOKUP(I29,[2]Adtivos!$K:$K,[2]Adtivos!$E:$E,0,0)</f>
        <v>10</v>
      </c>
    </row>
    <row r="30" spans="1:11" ht="15" x14ac:dyDescent="0.25">
      <c r="F30" s="31"/>
      <c r="G30" s="25">
        <f>_xlfn.XLOOKUP(I30,'[3]Grupo 20'!$F$10:$F$31,'[3]Grupo 20'!$AJ$10:$AJ$31,0,0)</f>
        <v>21</v>
      </c>
      <c r="H30" s="25">
        <f>_xlfn.XLOOKUP(I30,'[3]Grupo 20'!$F$10:$F$31,'[3]Grupo 20'!$AF$10:$AF$31,0,0)</f>
        <v>40</v>
      </c>
      <c r="I30" s="36">
        <v>1010164103</v>
      </c>
      <c r="J30" s="5" t="str">
        <f>_xlfn.XLOOKUP(I30,[2]Adtivos!$K:$K,[2]Adtivos!$D:$D,0,0)</f>
        <v>314</v>
      </c>
      <c r="K30" s="5" t="str">
        <f>_xlfn.XLOOKUP(I30,[2]Adtivos!$K:$K,[2]Adtivos!$E:$E,0,0)</f>
        <v>10</v>
      </c>
    </row>
    <row r="31" spans="1:11" ht="15" x14ac:dyDescent="0.25">
      <c r="F31" s="31"/>
      <c r="G31" s="25">
        <f>_xlfn.XLOOKUP(I31,'[3]Grupo 20'!$F$10:$F$31,'[3]Grupo 20'!$AJ$10:$AJ$31,0,0)</f>
        <v>22</v>
      </c>
      <c r="H31" s="25">
        <f>_xlfn.XLOOKUP(I31,'[3]Grupo 20'!$F$10:$F$31,'[3]Grupo 20'!$AF$10:$AF$31,0,0)</f>
        <v>40</v>
      </c>
      <c r="I31" s="36">
        <v>1019029360</v>
      </c>
      <c r="J31" s="5" t="str">
        <f>_xlfn.XLOOKUP(I31,[2]Adtivos!$K:$K,[2]Adtivos!$D:$D,0,0)</f>
        <v>314</v>
      </c>
      <c r="K31" s="5" t="str">
        <f>_xlfn.XLOOKUP(I31,[2]Adtivos!$K:$K,[2]Adtivos!$E:$E,0,0)</f>
        <v>10</v>
      </c>
    </row>
    <row r="32" spans="1:11" ht="15" x14ac:dyDescent="0.25">
      <c r="F32" s="31"/>
      <c r="G32" s="44"/>
      <c r="H32" s="44"/>
      <c r="I32" s="45"/>
      <c r="J32" s="46"/>
      <c r="K32" s="46"/>
    </row>
    <row r="33" spans="6:11" ht="15" x14ac:dyDescent="0.25">
      <c r="F33" s="31"/>
      <c r="G33" s="32"/>
      <c r="H33" s="32"/>
      <c r="I33" s="33"/>
      <c r="J33" s="34"/>
      <c r="K33" s="34"/>
    </row>
    <row r="34" spans="6:11" ht="15" x14ac:dyDescent="0.25">
      <c r="F34" s="31"/>
      <c r="G34" s="32"/>
      <c r="H34" s="32"/>
      <c r="I34" s="33"/>
      <c r="J34" s="34"/>
      <c r="K34" s="34"/>
    </row>
    <row r="35" spans="6:11" ht="15" x14ac:dyDescent="0.25">
      <c r="F35" s="31"/>
      <c r="G35" s="32"/>
      <c r="H35" s="32"/>
      <c r="I35" s="33"/>
      <c r="J35" s="34"/>
      <c r="K35" s="34"/>
    </row>
    <row r="36" spans="6:11" ht="15" x14ac:dyDescent="0.25">
      <c r="F36" s="31"/>
      <c r="G36" s="32"/>
      <c r="H36" s="32"/>
      <c r="I36" s="33"/>
      <c r="J36" s="34"/>
      <c r="K36" s="34"/>
    </row>
    <row r="37" spans="6:11" ht="15" x14ac:dyDescent="0.25">
      <c r="F37" s="31"/>
      <c r="G37" s="32"/>
      <c r="H37" s="32"/>
      <c r="I37" s="33"/>
      <c r="J37" s="34"/>
      <c r="K37" s="34"/>
    </row>
    <row r="38" spans="6:11" ht="15" x14ac:dyDescent="0.25">
      <c r="F38" s="31"/>
      <c r="G38" s="32"/>
      <c r="H38" s="32"/>
      <c r="I38" s="33"/>
      <c r="J38" s="34"/>
      <c r="K38" s="34"/>
    </row>
    <row r="39" spans="6:11" ht="15" x14ac:dyDescent="0.25">
      <c r="F39" s="31"/>
      <c r="G39" s="32"/>
      <c r="H39" s="32"/>
      <c r="I39" s="33"/>
      <c r="J39" s="34"/>
      <c r="K39" s="34"/>
    </row>
    <row r="40" spans="6:11" ht="15" x14ac:dyDescent="0.25">
      <c r="F40" s="31"/>
      <c r="G40" s="32"/>
      <c r="H40" s="32"/>
      <c r="I40" s="33"/>
      <c r="J40" s="34"/>
      <c r="K40" s="34"/>
    </row>
    <row r="41" spans="6:11" ht="15" x14ac:dyDescent="0.25">
      <c r="F41" s="31"/>
      <c r="G41" s="32"/>
      <c r="H41" s="32"/>
      <c r="I41" s="33"/>
      <c r="J41" s="34"/>
      <c r="K41" s="34"/>
    </row>
    <row r="42" spans="6:11" x14ac:dyDescent="0.2">
      <c r="F42" s="31"/>
      <c r="G42" s="35"/>
      <c r="H42" s="35"/>
      <c r="I42" s="35"/>
      <c r="J42" s="35"/>
      <c r="K42" s="35"/>
    </row>
    <row r="45" spans="6:11" x14ac:dyDescent="0.2">
      <c r="G45" s="2"/>
      <c r="H45" s="2"/>
      <c r="I45" s="2"/>
      <c r="J45" s="2"/>
      <c r="K45" s="2"/>
    </row>
    <row r="46" spans="6:11" x14ac:dyDescent="0.2">
      <c r="G46" s="2"/>
      <c r="H46" s="2"/>
      <c r="I46" s="2"/>
      <c r="J46" s="2"/>
      <c r="K46" s="2"/>
    </row>
    <row r="47" spans="6:11" x14ac:dyDescent="0.2">
      <c r="G47" s="2"/>
      <c r="H47" s="2"/>
      <c r="I47" s="2"/>
      <c r="J47" s="2"/>
      <c r="K47" s="2"/>
    </row>
    <row r="48" spans="6:11" x14ac:dyDescent="0.2">
      <c r="G48" s="2"/>
      <c r="H48" s="2"/>
      <c r="I48" s="2"/>
      <c r="J48" s="2"/>
      <c r="K48" s="2"/>
    </row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G8:K8"/>
    <mergeCell ref="A2:J2"/>
    <mergeCell ref="A3:J3"/>
    <mergeCell ref="A4:J4"/>
    <mergeCell ref="B6:J6"/>
    <mergeCell ref="J9:K9"/>
  </mergeCells>
  <conditionalFormatting sqref="I10:I16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2022-02-16T17:22:28Z</dcterms:modified>
</cp:coreProperties>
</file>