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314-19\"/>
    </mc:Choice>
  </mc:AlternateContent>
  <xr:revisionPtr revIDLastSave="0" documentId="13_ncr:1_{DC4B85EF-CDC4-4701-B2CE-B90CDC42E174}"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10" i="6"/>
  <c r="G10" i="6"/>
  <c r="I11" i="6"/>
  <c r="J11" i="6"/>
  <c r="I12" i="6"/>
  <c r="J12" i="6"/>
  <c r="I13" i="6"/>
  <c r="J13" i="6"/>
  <c r="I14" i="6"/>
  <c r="J14" i="6"/>
  <c r="I15" i="6"/>
  <c r="J15" i="6"/>
  <c r="I16" i="6"/>
  <c r="J16" i="6"/>
  <c r="I17" i="6"/>
  <c r="J17" i="6"/>
  <c r="I18" i="6"/>
  <c r="J18" i="6"/>
  <c r="I19" i="6"/>
  <c r="J19" i="6"/>
  <c r="I20" i="6"/>
  <c r="J20" i="6"/>
  <c r="I21" i="6"/>
  <c r="J21" i="6"/>
  <c r="I22" i="6"/>
  <c r="J22" i="6"/>
  <c r="I23" i="6"/>
  <c r="J23" i="6"/>
  <c r="J10" i="6" l="1"/>
  <c r="I10" i="6"/>
  <c r="D11" i="6" l="1"/>
  <c r="D10" i="6"/>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<sst xmlns="http://schemas.openxmlformats.org/spreadsheetml/2006/main" count="22" uniqueCount="22">
  <si>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</si>
  <si>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</si>
  <si>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</si>
  <si>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</si>
  <si>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</si>
  <si>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</si>
  <si>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</si>
  <si>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</si>
  <si>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</si>
  <si>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</si>
  <si>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</si>
  <si>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</si>
  <si>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</si>
  <si>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</si>
  <si>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</si>
  <si>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</si>
  <si>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</si>
  <si>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</si>
  <si>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</si>
  <si>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</si>
  <si>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Técnico</t>
  </si>
  <si>
    <t>314-19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</si>
</sst>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0">
    <xf numFmtId="0" fontId="0" fillId="0" borderId="0" xfId="0"/>
    <xf numFmtId="0" fontId="1" fillId="0" borderId="3" xfId="0" applyFont="1" applyBorder="1" applyAlignment="1">
      <alignment horizontal="center" vertical="center" wrapText="1"/>
    </xf>
    <xf numFmtId="0" fontId="4" fillId="0" borderId="0" xfId="0" applyFont="1" applyAlignment="1">
      <alignment vertical="center"/>
    </xf>
    <xf numFmtId="0" fontId="5" fillId="0" borderId="0" xfId="0" applyFont="1"/>
    <xf numFmtId="0" fontId="5" fillId="0" borderId="0" xfId="0" applyFont="1" applyAlignment="1">
      <alignment vertical="center"/>
    </xf>
    <xf numFmtId="0" fontId="5" fillId="0" borderId="0" xfId="0" applyFont="1" applyAlignment="1">
      <alignment vertical="center" wrapText="1"/>
    </xf>
    <xf numFmtId="1" fontId="7" fillId="0" borderId="2" xfId="1" applyNumberFormat="1" applyFont="1" applyBorder="1" applyAlignment="1">
      <alignment horizontal="center" vertical="center"/>
    </xf>
    <xf numFmtId="0" fontId="6" fillId="0" borderId="0" xfId="1" applyFont="1" applyAlignment="1">
      <alignment horizontal="center" vertical="center"/>
    </xf>
    <xf numFmtId="0" fontId="6"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6" fillId="0" borderId="0" xfId="1" applyFont="1" applyBorder="1" applyAlignment="1">
      <alignment horizontal="left" vertical="center" wrapText="1"/>
    </xf>
    <xf numFmtId="0" fontId="3" fillId="0" borderId="0" xfId="0" applyFont="1" applyBorder="1" applyAlignment="1">
      <alignment vertical="center" wrapText="1"/>
    </xf>
    <xf numFmtId="0" fontId="0" fillId="0" borderId="0" xfId="0" applyFill="1" applyBorder="1" applyAlignment="1">
      <alignment horizontal="center" vertical="center"/>
    </xf>
    <xf numFmtId="0" fontId="3" fillId="0" borderId="0" xfId="0" applyFont="1" applyFill="1" applyBorder="1" applyAlignment="1">
      <alignment horizontal="center" vertical="center" wrapText="1"/>
    </xf>
    <xf numFmtId="0" fontId="6" fillId="0" borderId="2" xfId="1" applyFont="1" applyBorder="1" applyAlignment="1">
      <alignment horizontal="left" vertical="center" wrapText="1"/>
    </xf>
    <xf numFmtId="0" fontId="8" fillId="2" borderId="3" xfId="0" applyFont="1" applyFill="1" applyBorder="1" applyAlignment="1">
      <alignment horizontal="center" vertical="center" wrapText="1"/>
    </xf>
    <xf numFmtId="0" fontId="9" fillId="2" borderId="4" xfId="1" applyFont="1" applyFill="1" applyBorder="1" applyAlignment="1">
      <alignment horizontal="left" vertical="center" wrapText="1"/>
    </xf>
    <xf numFmtId="0" fontId="10" fillId="0" borderId="2" xfId="1" applyFont="1" applyBorder="1" applyAlignment="1">
      <alignment horizontal="center" vertical="center" wrapText="1"/>
    </xf>
    <xf numFmtId="0" fontId="4" fillId="0" borderId="0" xfId="0" applyFont="1" applyAlignment="1">
      <alignment horizontal="center"/>
    </xf>
    <xf numFmtId="0" fontId="5" fillId="0" borderId="0" xfId="0" applyFont="1" applyAlignment="1">
      <alignment horizontal="center" vertical="center" wrapText="1"/>
    </xf>
    <xf numFmtId="0" fontId="6"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cellXfs>
  <cellStyles count="2">
    <cellStyle name="Normal" xfId="0" builtinId="0"/>
    <cellStyle name="Normal_Hoja1" xfId="1" xr:uid="{00000000-0005-0000-0000-00000100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1enero/Publicaci&#243;n/Anexo%202/Anexo%20No.2%20-%20Resultados%20del%20Estudio.%20Ana&#769;lisis%20de%20Planta_V1%20R%20%20oficial%20li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5"/>
      <sheetName val="Grupo 6"/>
      <sheetName val="Grupo 7"/>
      <sheetName val="Grupo 8"/>
      <sheetName val="Grupo 9"/>
      <sheetName val="Grupo 10"/>
      <sheetName val="Grupo 12"/>
      <sheetName val="Grupo 13"/>
      <sheetName val="Grupo 14 y 17"/>
      <sheetName val="Grupo 18"/>
      <sheetName val="Grupo 19"/>
      <sheetName val="Grupo 22"/>
      <sheetName val="Grupo 23"/>
      <sheetName val="Grupo 24"/>
      <sheetName val="Grupo 36"/>
      <sheetName val="Grupo 39"/>
      <sheetName val="Grupo 40"/>
      <sheetName val="Grupo 44"/>
      <sheetName val="Grupo 47"/>
      <sheetName val="Grupo 4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7</v>
          </cell>
          <cell r="S9" t="str">
            <v>TITULO 8</v>
          </cell>
          <cell r="T9" t="str">
            <v>TITULO 9</v>
          </cell>
          <cell r="U9" t="str">
            <v>EXPERIENCIA TOTAL EN MESES</v>
          </cell>
          <cell r="V9" t="str">
            <v>EXPERIENCIA MÍNIMA PARA EL CARGO EN MESES</v>
          </cell>
          <cell r="W9" t="str">
            <v>REQUISITOS HABILITANTES</v>
          </cell>
          <cell r="X9" t="str">
            <v xml:space="preserve"> EXPERIENCIA ADICIONAL </v>
          </cell>
          <cell r="Y9" t="str">
            <v>PUNTUACIÓN EXPERIENCIA ADICIONAL</v>
          </cell>
          <cell r="Z9" t="str">
            <v>FORMACIÓN ADICIONAL</v>
          </cell>
          <cell r="AA9" t="str">
            <v>PUNTUACIÓN FORMACIÓN ADICIONAL</v>
          </cell>
          <cell r="AB9" t="str">
            <v>PUNTAJE EXPERIENCIA ADICIONAL + FORMACIÓN ADICIONAL</v>
          </cell>
          <cell r="AC9" t="str">
            <v>CALIFICACIÓN EDL</v>
          </cell>
          <cell r="AD9" t="str">
            <v>FECHA INGRESO SED</v>
          </cell>
          <cell r="AE9" t="str">
            <v>MESES ANTIGÜEDAD EN SED</v>
          </cell>
          <cell r="AF9" t="str">
            <v>Orden</v>
          </cell>
        </row>
        <row r="10">
          <cell r="F10">
            <v>11315868</v>
          </cell>
          <cell r="G10" t="str">
            <v>314</v>
          </cell>
          <cell r="H10" t="str">
            <v>17</v>
          </cell>
          <cell r="I10" t="str">
            <v>Sobresaliente</v>
          </cell>
          <cell r="J10" t="str">
            <v>No</v>
          </cell>
          <cell r="K10" t="str">
            <v>CUMPLE</v>
          </cell>
          <cell r="L10" t="str">
            <v>BACHILLER COMERCIAL-MODALIDAD CONTABILIDAD</v>
          </cell>
          <cell r="M10" t="str">
            <v>TECNICA PROFESIONAL EN ADMINISTRACION DE EMPRESAS</v>
          </cell>
          <cell r="N10" t="str">
            <v>TECNOLOGÍA EN GESTIÓN ADMINISTRATIVA</v>
          </cell>
          <cell r="O10">
            <v>0</v>
          </cell>
          <cell r="P10">
            <v>0</v>
          </cell>
          <cell r="Q10" t="str">
            <v>ADMINISTRACIÓN DE EMPRESAS</v>
          </cell>
          <cell r="R10" t="str">
            <v>ESPECIALIZACION EN DOCENCIA UNIVERSITARIA</v>
          </cell>
          <cell r="S10">
            <v>0</v>
          </cell>
          <cell r="T10">
            <v>0</v>
          </cell>
          <cell r="U10">
            <v>332</v>
          </cell>
          <cell r="V10">
            <v>42</v>
          </cell>
          <cell r="W10" t="str">
            <v>Cumple</v>
          </cell>
          <cell r="X10">
            <v>290</v>
          </cell>
          <cell r="Y10">
            <v>50</v>
          </cell>
          <cell r="Z10" t="str">
            <v>ESPECIALIZACIÓN PROFESIONAL</v>
          </cell>
          <cell r="AA10">
            <v>40</v>
          </cell>
          <cell r="AB10">
            <v>90</v>
          </cell>
          <cell r="AC10">
            <v>100</v>
          </cell>
          <cell r="AD10">
            <v>40756</v>
          </cell>
          <cell r="AE10">
            <v>115.83333333333333</v>
          </cell>
          <cell r="AF10">
            <v>1</v>
          </cell>
        </row>
        <row r="11">
          <cell r="F11">
            <v>52107435</v>
          </cell>
          <cell r="G11" t="str">
            <v>314</v>
          </cell>
          <cell r="H11" t="str">
            <v>17</v>
          </cell>
          <cell r="I11" t="str">
            <v>Sobresaliente</v>
          </cell>
          <cell r="J11" t="str">
            <v>No</v>
          </cell>
          <cell r="K11" t="str">
            <v>CUMPLE</v>
          </cell>
          <cell r="L11" t="str">
            <v>BACHILLER ACADEMICO</v>
          </cell>
          <cell r="M11">
            <v>0</v>
          </cell>
          <cell r="N11" t="str">
            <v>TECNOLOGIA EN ADMINISTRACION HOTELERA</v>
          </cell>
          <cell r="O11">
            <v>0</v>
          </cell>
          <cell r="P11">
            <v>0</v>
          </cell>
          <cell r="Q11" t="str">
            <v>ADMINISTRACION DE EMPRESAS</v>
          </cell>
          <cell r="R11">
            <v>0</v>
          </cell>
          <cell r="S11">
            <v>0</v>
          </cell>
          <cell r="T11">
            <v>0</v>
          </cell>
          <cell r="U11">
            <v>384</v>
          </cell>
          <cell r="V11">
            <v>42</v>
          </cell>
          <cell r="W11" t="str">
            <v>Cumple</v>
          </cell>
          <cell r="X11">
            <v>342</v>
          </cell>
          <cell r="Y11">
            <v>50</v>
          </cell>
          <cell r="Z11" t="str">
            <v>No</v>
          </cell>
          <cell r="AA11">
            <v>0</v>
          </cell>
          <cell r="AB11">
            <v>50</v>
          </cell>
          <cell r="AC11">
            <v>100</v>
          </cell>
          <cell r="AD11">
            <v>34029</v>
          </cell>
          <cell r="AE11">
            <v>340.06666666666666</v>
          </cell>
          <cell r="AF11">
            <v>2</v>
          </cell>
        </row>
        <row r="12">
          <cell r="F12">
            <v>51976668</v>
          </cell>
          <cell r="G12" t="str">
            <v>314</v>
          </cell>
          <cell r="H12" t="str">
            <v>12</v>
          </cell>
          <cell r="I12" t="str">
            <v>Sobresaliente</v>
          </cell>
          <cell r="J12" t="str">
            <v>No</v>
          </cell>
          <cell r="K12" t="str">
            <v>CUMPLE</v>
          </cell>
          <cell r="L12" t="str">
            <v>BACHILLER ACADEMICO</v>
          </cell>
          <cell r="M12">
            <v>0</v>
          </cell>
          <cell r="N12" t="str">
            <v>TECNOLOGO EN MARKETING</v>
          </cell>
          <cell r="O12">
            <v>0</v>
          </cell>
          <cell r="P12">
            <v>0</v>
          </cell>
          <cell r="Q12" t="str">
            <v>ADMINISTRADOR DE EMPRESAS</v>
          </cell>
          <cell r="R12" t="str">
            <v>ESPECIALISTA EN GESTIÓN PÚBLICA</v>
          </cell>
          <cell r="S12">
            <v>0</v>
          </cell>
          <cell r="T12">
            <v>0</v>
          </cell>
          <cell r="U12">
            <v>309</v>
          </cell>
          <cell r="V12">
            <v>42</v>
          </cell>
          <cell r="W12" t="str">
            <v>Cumple</v>
          </cell>
          <cell r="X12">
            <v>267</v>
          </cell>
          <cell r="Y12">
            <v>50</v>
          </cell>
          <cell r="Z12" t="str">
            <v>ESPECIALIZACIÓN PROFESIONAL</v>
          </cell>
          <cell r="AA12">
            <v>40</v>
          </cell>
          <cell r="AB12">
            <v>90</v>
          </cell>
          <cell r="AC12">
            <v>100</v>
          </cell>
          <cell r="AD12">
            <v>40729</v>
          </cell>
          <cell r="AE12">
            <v>116.73333333333333</v>
          </cell>
          <cell r="AF12">
            <v>3</v>
          </cell>
        </row>
        <row r="13">
          <cell r="F13">
            <v>52485329</v>
          </cell>
          <cell r="G13" t="str">
            <v>314</v>
          </cell>
          <cell r="H13" t="str">
            <v>12</v>
          </cell>
          <cell r="I13" t="str">
            <v>Sobresaliente</v>
          </cell>
          <cell r="J13" t="str">
            <v>No</v>
          </cell>
          <cell r="K13" t="str">
            <v>CUMPLE</v>
          </cell>
          <cell r="L13" t="str">
            <v>BACHILLER ACADEMICO</v>
          </cell>
          <cell r="M13">
            <v>0</v>
          </cell>
          <cell r="N13" t="str">
            <v>TECNOLOGIA EN NEGOCIACIÓN INTERNACIONAL</v>
          </cell>
          <cell r="O13">
            <v>0</v>
          </cell>
          <cell r="P13">
            <v>0</v>
          </cell>
          <cell r="Q13" t="str">
            <v>ADMINISTRACION DE EMPRESAS</v>
          </cell>
          <cell r="R13" t="str">
            <v>ESPECIALIZACIÓN EN GERENCIA DE RIESGOS Y SEGUROS</v>
          </cell>
          <cell r="S13">
            <v>0</v>
          </cell>
          <cell r="T13">
            <v>0</v>
          </cell>
          <cell r="U13">
            <v>170</v>
          </cell>
          <cell r="V13">
            <v>42</v>
          </cell>
          <cell r="W13" t="str">
            <v>Cumple</v>
          </cell>
          <cell r="X13">
            <v>128</v>
          </cell>
          <cell r="Y13">
            <v>40</v>
          </cell>
          <cell r="Z13" t="str">
            <v>ESPECIALIZACIÓN PROFESIONAL</v>
          </cell>
          <cell r="AA13">
            <v>40</v>
          </cell>
          <cell r="AB13">
            <v>80</v>
          </cell>
          <cell r="AC13">
            <v>100</v>
          </cell>
          <cell r="AD13">
            <v>43621</v>
          </cell>
          <cell r="AE13">
            <v>20.333333333333332</v>
          </cell>
          <cell r="AF13">
            <v>4</v>
          </cell>
        </row>
        <row r="14">
          <cell r="F14">
            <v>79509629</v>
          </cell>
          <cell r="G14" t="str">
            <v>314</v>
          </cell>
          <cell r="H14" t="str">
            <v>10</v>
          </cell>
          <cell r="I14" t="str">
            <v>Sobresaliente</v>
          </cell>
          <cell r="J14" t="str">
            <v>No</v>
          </cell>
          <cell r="K14" t="str">
            <v>CUMPLE</v>
          </cell>
          <cell r="L14" t="str">
            <v>BACHILLER</v>
          </cell>
          <cell r="M14">
            <v>0</v>
          </cell>
          <cell r="N14">
            <v>0</v>
          </cell>
          <cell r="O14">
            <v>0</v>
          </cell>
          <cell r="P14">
            <v>0</v>
          </cell>
          <cell r="Q14" t="str">
            <v>ADMINISTRADOR DE EMPRESAS</v>
          </cell>
          <cell r="R14" t="str">
            <v>ESPECIALISTA EN ADMINISTRACIÓN Y GERENCIA DE SISTEMAS DE LA CALIDAD</v>
          </cell>
          <cell r="S14" t="str">
            <v>MAGISTER EN CALIDAD Y GESTION INTEGRAL</v>
          </cell>
          <cell r="T14">
            <v>0</v>
          </cell>
          <cell r="U14">
            <v>280</v>
          </cell>
          <cell r="V14">
            <v>42</v>
          </cell>
          <cell r="W14" t="str">
            <v>Cumple</v>
          </cell>
          <cell r="X14">
            <v>238</v>
          </cell>
          <cell r="Y14">
            <v>50</v>
          </cell>
          <cell r="Z14" t="str">
            <v>MAESTRÍA</v>
          </cell>
          <cell r="AA14">
            <v>45</v>
          </cell>
          <cell r="AB14">
            <v>95</v>
          </cell>
          <cell r="AC14">
            <v>99.14</v>
          </cell>
          <cell r="AD14">
            <v>41093</v>
          </cell>
          <cell r="AE14">
            <v>104.6</v>
          </cell>
          <cell r="AF14">
            <v>5</v>
          </cell>
        </row>
        <row r="15">
          <cell r="F15">
            <v>41658465</v>
          </cell>
          <cell r="G15" t="str">
            <v>314</v>
          </cell>
          <cell r="H15" t="str">
            <v>10</v>
          </cell>
          <cell r="I15" t="str">
            <v>Sobresaliente</v>
          </cell>
          <cell r="J15" t="str">
            <v>No</v>
          </cell>
          <cell r="K15" t="str">
            <v>CUMPLE</v>
          </cell>
          <cell r="L15" t="str">
            <v>BACHILLER ACADEMICO</v>
          </cell>
          <cell r="M15">
            <v>0</v>
          </cell>
          <cell r="N15">
            <v>0</v>
          </cell>
          <cell r="O15">
            <v>0</v>
          </cell>
          <cell r="P15">
            <v>0</v>
          </cell>
          <cell r="Q15" t="str">
            <v>ADMINISTRADOR DE EMPRESAS</v>
          </cell>
          <cell r="R15" t="str">
            <v>ESPECIALISTA EN GESTIÓN PÚBLICA</v>
          </cell>
          <cell r="S15">
            <v>0</v>
          </cell>
          <cell r="T15">
            <v>0</v>
          </cell>
          <cell r="U15">
            <v>276</v>
          </cell>
          <cell r="V15">
            <v>42</v>
          </cell>
          <cell r="W15" t="str">
            <v>Cumple</v>
          </cell>
          <cell r="X15">
            <v>234</v>
          </cell>
          <cell r="Y15">
            <v>50</v>
          </cell>
          <cell r="Z15" t="str">
            <v>ESPECIALIZACIÓN PROFESIONAL</v>
          </cell>
          <cell r="AA15">
            <v>40</v>
          </cell>
          <cell r="AB15">
            <v>90</v>
          </cell>
          <cell r="AC15">
            <v>100</v>
          </cell>
          <cell r="AD15">
            <v>43010</v>
          </cell>
          <cell r="AE15">
            <v>40.700000000000003</v>
          </cell>
          <cell r="AF15">
            <v>6</v>
          </cell>
        </row>
        <row r="16">
          <cell r="F16">
            <v>51599525</v>
          </cell>
          <cell r="G16" t="str">
            <v>314</v>
          </cell>
          <cell r="H16" t="str">
            <v>10</v>
          </cell>
          <cell r="I16" t="str">
            <v>Sobresaliente</v>
          </cell>
          <cell r="J16" t="str">
            <v>No</v>
          </cell>
          <cell r="K16" t="str">
            <v>CUMPLE</v>
          </cell>
          <cell r="L16" t="str">
            <v>BACHILLER</v>
          </cell>
          <cell r="M16">
            <v>0</v>
          </cell>
          <cell r="N16" t="str">
            <v>TECNOLOGO EN GESTION COMERCIAL Y DE NEGOCIOS</v>
          </cell>
          <cell r="O16">
            <v>0</v>
          </cell>
          <cell r="P16">
            <v>0</v>
          </cell>
          <cell r="Q16" t="str">
            <v>ADMINISTRADOR DE EMPRESAS</v>
          </cell>
          <cell r="R16" t="str">
            <v>ESPECIALISTA EN GESTIÓN EMPRESARIAL</v>
          </cell>
          <cell r="S16">
            <v>0</v>
          </cell>
          <cell r="T16">
            <v>0</v>
          </cell>
          <cell r="U16">
            <v>291</v>
          </cell>
          <cell r="V16">
            <v>42</v>
          </cell>
          <cell r="W16" t="str">
            <v>Cumple</v>
          </cell>
          <cell r="X16">
            <v>249</v>
          </cell>
          <cell r="Y16">
            <v>50</v>
          </cell>
          <cell r="Z16" t="str">
            <v>ESPECIALIZACIÓN PROFESIONAL</v>
          </cell>
          <cell r="AA16">
            <v>40</v>
          </cell>
          <cell r="AB16">
            <v>90</v>
          </cell>
          <cell r="AC16">
            <v>99.09</v>
          </cell>
          <cell r="AD16">
            <v>41673</v>
          </cell>
          <cell r="AE16">
            <v>85.266666666666666</v>
          </cell>
          <cell r="AF16">
            <v>7</v>
          </cell>
        </row>
        <row r="17">
          <cell r="F17">
            <v>40334286</v>
          </cell>
          <cell r="G17" t="str">
            <v>314</v>
          </cell>
          <cell r="H17" t="str">
            <v>10</v>
          </cell>
          <cell r="I17" t="str">
            <v>Sobresaliente</v>
          </cell>
          <cell r="J17" t="str">
            <v>No</v>
          </cell>
          <cell r="K17" t="str">
            <v>CUMPLE</v>
          </cell>
          <cell r="L17" t="str">
            <v>BACHILLER TECNICO ESPECIALIDAD EN CONTABILIDAD E INFORMATICA</v>
          </cell>
          <cell r="M17">
            <v>0</v>
          </cell>
          <cell r="N17" t="str">
            <v>TECNOLOGO EN ADMINISTRACION DE EMPRESAS</v>
          </cell>
          <cell r="O17">
            <v>0</v>
          </cell>
          <cell r="P17">
            <v>0</v>
          </cell>
          <cell r="Q17" t="str">
            <v>ADMINISTRADOR DE EMPRESAS</v>
          </cell>
          <cell r="R17" t="str">
            <v>ESPECIALISTA EN GERENCIA DE RECURSOS HUMANOS</v>
          </cell>
          <cell r="S17">
            <v>0</v>
          </cell>
          <cell r="T17">
            <v>0</v>
          </cell>
          <cell r="U17">
            <v>223</v>
          </cell>
          <cell r="V17">
            <v>42</v>
          </cell>
          <cell r="W17" t="str">
            <v>Cumple</v>
          </cell>
          <cell r="X17">
            <v>181</v>
          </cell>
          <cell r="Y17">
            <v>50</v>
          </cell>
          <cell r="Z17" t="str">
            <v>ESPECIALIZACIÓN PROFESIONAL</v>
          </cell>
          <cell r="AA17">
            <v>40</v>
          </cell>
          <cell r="AB17">
            <v>90</v>
          </cell>
          <cell r="AC17">
            <v>98</v>
          </cell>
          <cell r="AD17">
            <v>41673</v>
          </cell>
          <cell r="AE17">
            <v>85.266666666666666</v>
          </cell>
          <cell r="AF17">
            <v>8</v>
          </cell>
        </row>
        <row r="18">
          <cell r="F18">
            <v>20859028</v>
          </cell>
          <cell r="G18" t="str">
            <v>314</v>
          </cell>
          <cell r="H18" t="str">
            <v>10</v>
          </cell>
          <cell r="I18" t="str">
            <v>Sobresaliente</v>
          </cell>
          <cell r="J18" t="str">
            <v>No</v>
          </cell>
          <cell r="K18" t="str">
            <v>CUMPLE</v>
          </cell>
          <cell r="L18" t="str">
            <v>BACHILLER EN PROMOCION SOCIAL</v>
          </cell>
          <cell r="M18" t="str">
            <v>TECNICA PROFESIONAL EN ADMINISTRACION DE EMPRESAS</v>
          </cell>
          <cell r="N18" t="str">
            <v>TECNOLOGIA EN GESTION EMPRESARIAL</v>
          </cell>
          <cell r="O18">
            <v>0</v>
          </cell>
          <cell r="P18">
            <v>0</v>
          </cell>
          <cell r="R18">
            <v>0</v>
          </cell>
          <cell r="S18">
            <v>0</v>
          </cell>
          <cell r="T18">
            <v>0</v>
          </cell>
          <cell r="U18">
            <v>251</v>
          </cell>
          <cell r="V18">
            <v>42</v>
          </cell>
          <cell r="W18" t="str">
            <v>Cumple</v>
          </cell>
          <cell r="X18">
            <v>209</v>
          </cell>
          <cell r="Y18">
            <v>50</v>
          </cell>
          <cell r="Z18" t="str">
            <v>No</v>
          </cell>
          <cell r="AA18">
            <v>0</v>
          </cell>
          <cell r="AB18">
            <v>50</v>
          </cell>
          <cell r="AC18">
            <v>100</v>
          </cell>
          <cell r="AD18">
            <v>36565</v>
          </cell>
          <cell r="AE18">
            <v>255.53333333333333</v>
          </cell>
          <cell r="AF18">
            <v>9</v>
          </cell>
        </row>
        <row r="19">
          <cell r="F19">
            <v>1010164103</v>
          </cell>
          <cell r="G19" t="str">
            <v>314</v>
          </cell>
          <cell r="H19" t="str">
            <v>10</v>
          </cell>
          <cell r="I19" t="str">
            <v>Satisfactorio</v>
          </cell>
          <cell r="J19" t="str">
            <v>No</v>
          </cell>
          <cell r="K19" t="str">
            <v>CUMPLE</v>
          </cell>
          <cell r="L19" t="str">
            <v>BACHILLER ACADEMICO</v>
          </cell>
          <cell r="M19">
            <v>0</v>
          </cell>
          <cell r="N19" t="str">
            <v>TECNÓLOGO EN GESTIÓN ADMINISTRATIVA</v>
          </cell>
          <cell r="O19">
            <v>0</v>
          </cell>
          <cell r="P19">
            <v>0</v>
          </cell>
          <cell r="Q19" t="str">
            <v>ADMINISTRADOR DE EMPRESAS</v>
          </cell>
          <cell r="R19" t="str">
            <v>ESPECIALISTA EN GESTION HUMANA DE LAS ORGANIZACIONES</v>
          </cell>
          <cell r="S19">
            <v>0</v>
          </cell>
          <cell r="T19">
            <v>0</v>
          </cell>
          <cell r="U19">
            <v>169</v>
          </cell>
          <cell r="V19">
            <v>42</v>
          </cell>
          <cell r="W19" t="str">
            <v>Cumple</v>
          </cell>
          <cell r="X19">
            <v>127</v>
          </cell>
          <cell r="Y19">
            <v>40</v>
          </cell>
          <cell r="Z19" t="str">
            <v>ESPECIALIZACIÓN PROFESIONAL</v>
          </cell>
          <cell r="AA19">
            <v>40</v>
          </cell>
          <cell r="AB19">
            <v>80</v>
          </cell>
          <cell r="AC19">
            <v>66</v>
          </cell>
          <cell r="AD19">
            <v>43815</v>
          </cell>
          <cell r="AE19">
            <v>13.866666666666667</v>
          </cell>
          <cell r="AF19">
            <v>10</v>
          </cell>
        </row>
        <row r="20">
          <cell r="F20">
            <v>1019029360</v>
          </cell>
          <cell r="G20" t="str">
            <v>314</v>
          </cell>
          <cell r="H20" t="str">
            <v>10</v>
          </cell>
          <cell r="I20" t="str">
            <v>Satisfactorio</v>
          </cell>
          <cell r="J20" t="str">
            <v>No</v>
          </cell>
          <cell r="K20" t="str">
            <v>CUMPLE</v>
          </cell>
          <cell r="L20" t="str">
            <v>Bachiller</v>
          </cell>
          <cell r="M20">
            <v>0</v>
          </cell>
          <cell r="N20">
            <v>0</v>
          </cell>
          <cell r="O20">
            <v>0</v>
          </cell>
          <cell r="P20">
            <v>0</v>
          </cell>
          <cell r="Q20" t="str">
            <v>ADMINISTRACION PUBLICA</v>
          </cell>
          <cell r="R20" t="str">
            <v>ESPECIALIZACION EN GESTION PUBLICA</v>
          </cell>
          <cell r="S20">
            <v>0</v>
          </cell>
          <cell r="T20">
            <v>0</v>
          </cell>
          <cell r="U20">
            <v>145</v>
          </cell>
          <cell r="V20">
            <v>42</v>
          </cell>
          <cell r="W20" t="str">
            <v>Cumple</v>
          </cell>
          <cell r="X20">
            <v>103</v>
          </cell>
          <cell r="Y20">
            <v>35</v>
          </cell>
          <cell r="Z20" t="str">
            <v>ESPECIALIZACIÓN PROFESIONAL</v>
          </cell>
          <cell r="AA20">
            <v>40</v>
          </cell>
          <cell r="AB20">
            <v>75</v>
          </cell>
          <cell r="AC20">
            <v>66</v>
          </cell>
          <cell r="AD20">
            <v>43699</v>
          </cell>
          <cell r="AE20">
            <v>17.733333333333334</v>
          </cell>
          <cell r="AF20">
            <v>11</v>
          </cell>
        </row>
        <row r="21">
          <cell r="F21">
            <v>52975853</v>
          </cell>
          <cell r="G21" t="str">
            <v>314</v>
          </cell>
          <cell r="H21" t="str">
            <v>07</v>
          </cell>
          <cell r="I21" t="str">
            <v>Sobresaliente</v>
          </cell>
          <cell r="J21" t="str">
            <v>No</v>
          </cell>
          <cell r="K21" t="str">
            <v>CUMPLE</v>
          </cell>
          <cell r="L21" t="str">
            <v>Bachiller Académico</v>
          </cell>
          <cell r="M21">
            <v>0</v>
          </cell>
          <cell r="N21" t="str">
            <v>TECNÓLOGO EN GESTIÓN ADMINISTRATIVA</v>
          </cell>
          <cell r="O21">
            <v>0</v>
          </cell>
          <cell r="P21">
            <v>0</v>
          </cell>
          <cell r="R21">
            <v>0</v>
          </cell>
          <cell r="S21">
            <v>0</v>
          </cell>
          <cell r="T21">
            <v>0</v>
          </cell>
          <cell r="U21">
            <v>249</v>
          </cell>
          <cell r="V21">
            <v>42</v>
          </cell>
          <cell r="W21" t="str">
            <v>Cumple</v>
          </cell>
          <cell r="X21">
            <v>207</v>
          </cell>
          <cell r="Y21">
            <v>50</v>
          </cell>
          <cell r="Z21" t="str">
            <v>No</v>
          </cell>
          <cell r="AA21">
            <v>0</v>
          </cell>
          <cell r="AB21">
            <v>50</v>
          </cell>
          <cell r="AC21">
            <v>97.09</v>
          </cell>
          <cell r="AD21">
            <v>40452</v>
          </cell>
          <cell r="AE21">
            <v>125.96666666666667</v>
          </cell>
          <cell r="AF21">
            <v>12</v>
          </cell>
        </row>
        <row r="22">
          <cell r="F22">
            <v>52351390</v>
          </cell>
          <cell r="G22" t="str">
            <v>314</v>
          </cell>
          <cell r="H22" t="str">
            <v>04</v>
          </cell>
          <cell r="I22" t="str">
            <v>Sobresaliente</v>
          </cell>
          <cell r="J22" t="str">
            <v>No</v>
          </cell>
          <cell r="K22" t="str">
            <v>CUMPLE</v>
          </cell>
          <cell r="L22" t="str">
            <v>Bachiller académico</v>
          </cell>
          <cell r="M22" t="str">
            <v>TECNICO PROFESIONAL EN SISTEMAS Y DESARROLLO DE SOFTWARE</v>
          </cell>
          <cell r="N22" t="str">
            <v>TECNÓLOGO EN GESTIÓN EMPRESARIAL</v>
          </cell>
          <cell r="O22">
            <v>0</v>
          </cell>
          <cell r="P22">
            <v>0</v>
          </cell>
          <cell r="Q22" t="str">
            <v>ADMINISTRADOR DE EMPRESAS</v>
          </cell>
          <cell r="R22">
            <v>0</v>
          </cell>
          <cell r="S22">
            <v>0</v>
          </cell>
          <cell r="T22">
            <v>0</v>
          </cell>
          <cell r="U22">
            <v>214</v>
          </cell>
          <cell r="V22">
            <v>42</v>
          </cell>
          <cell r="W22" t="str">
            <v>Cumple</v>
          </cell>
          <cell r="X22">
            <v>172</v>
          </cell>
          <cell r="Y22">
            <v>45</v>
          </cell>
          <cell r="Z22" t="str">
            <v>No</v>
          </cell>
          <cell r="AA22">
            <v>0</v>
          </cell>
          <cell r="AB22">
            <v>45</v>
          </cell>
          <cell r="AC22">
            <v>100</v>
          </cell>
          <cell r="AD22">
            <v>43521</v>
          </cell>
          <cell r="AE22">
            <v>23.666666666666668</v>
          </cell>
          <cell r="AF22">
            <v>13</v>
          </cell>
        </row>
        <row r="23">
          <cell r="F23">
            <v>1030529829</v>
          </cell>
          <cell r="G23" t="str">
            <v>314</v>
          </cell>
          <cell r="H23" t="str">
            <v>04</v>
          </cell>
          <cell r="I23" t="str">
            <v>Sobresaliente</v>
          </cell>
          <cell r="J23" t="str">
            <v>No</v>
          </cell>
          <cell r="K23" t="str">
            <v>CUMPLE</v>
          </cell>
          <cell r="L23" t="str">
            <v>BACHILLER ACADEMICO</v>
          </cell>
          <cell r="M23">
            <v>0</v>
          </cell>
          <cell r="N23">
            <v>0</v>
          </cell>
          <cell r="O23">
            <v>0</v>
          </cell>
          <cell r="P23">
            <v>0</v>
          </cell>
          <cell r="Q23" t="str">
            <v>ADMINISTRACION DE EMPRESAS</v>
          </cell>
          <cell r="R23">
            <v>0</v>
          </cell>
          <cell r="S23">
            <v>0</v>
          </cell>
          <cell r="T23">
            <v>0</v>
          </cell>
          <cell r="U23">
            <v>67</v>
          </cell>
          <cell r="V23">
            <v>42</v>
          </cell>
          <cell r="W23" t="str">
            <v>Cumple</v>
          </cell>
          <cell r="X23">
            <v>25</v>
          </cell>
          <cell r="Y23">
            <v>20</v>
          </cell>
          <cell r="Z23" t="str">
            <v>No</v>
          </cell>
          <cell r="AA23">
            <v>0</v>
          </cell>
          <cell r="AB23">
            <v>20</v>
          </cell>
          <cell r="AC23">
            <v>100</v>
          </cell>
          <cell r="AD23">
            <v>43516</v>
          </cell>
          <cell r="AE23">
            <v>23.833333333333332</v>
          </cell>
          <cell r="AF23">
            <v>14</v>
          </cell>
        </row>
      </sheetData>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4"/>
  <sheetViews>
    <sheetView showGridLines="0" tabSelected="1" topLeftCell="A5" zoomScaleNormal="100" workbookViewId="0">
      <selection activeCell="I14" sqref="I14"/>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1" t="s">
        <v>3</v>
      </c>
      <c r="B2" s="21"/>
      <c r="C2" s="21"/>
      <c r="D2" s="21"/>
      <c r="E2" s="21"/>
      <c r="F2" s="21"/>
      <c r="G2" s="21"/>
      <c r="H2" s="21"/>
      <c r="I2" s="21"/>
      <c r="J2" s="2"/>
    </row>
    <row r="3" spans="1:10" x14ac:dyDescent="0.2">
      <c r="A3" s="21" t="s">
        <v>4</v>
      </c>
      <c r="B3" s="21"/>
      <c r="C3" s="21"/>
      <c r="D3" s="21"/>
      <c r="E3" s="21"/>
      <c r="F3" s="21"/>
      <c r="G3" s="21"/>
      <c r="H3" s="21"/>
      <c r="I3" s="21"/>
      <c r="J3" s="2"/>
    </row>
    <row r="4" spans="1:10" x14ac:dyDescent="0.2">
      <c r="A4" s="21" t="s">
        <v>16</v>
      </c>
      <c r="B4" s="21"/>
      <c r="C4" s="21"/>
      <c r="D4" s="21"/>
      <c r="E4" s="21"/>
      <c r="F4" s="21"/>
      <c r="G4" s="21"/>
      <c r="H4" s="21"/>
      <c r="I4" s="21"/>
    </row>
    <row r="6" spans="1:10" ht="57" customHeight="1" x14ac:dyDescent="0.2">
      <c r="B6" s="22" t="s">
        <v>19</v>
      </c>
      <c r="C6" s="22"/>
      <c r="D6" s="22"/>
      <c r="E6" s="22"/>
      <c r="F6" s="22"/>
      <c r="G6" s="22"/>
      <c r="H6" s="22"/>
      <c r="I6" s="22"/>
      <c r="J6" s="5"/>
    </row>
    <row r="8" spans="1:10" ht="25.5" customHeight="1" x14ac:dyDescent="0.2">
      <c r="A8" s="24" t="s">
        <v>14</v>
      </c>
      <c r="B8" s="24"/>
      <c r="C8" s="24"/>
      <c r="D8" s="24"/>
      <c r="E8" s="9"/>
      <c r="F8" s="25" t="s">
        <v>13</v>
      </c>
      <c r="G8" s="26"/>
      <c r="H8" s="26"/>
      <c r="I8" s="26"/>
      <c r="J8" s="27"/>
    </row>
    <row r="9" spans="1:10" ht="30.75" customHeight="1" x14ac:dyDescent="0.2">
      <c r="A9" s="10" t="s">
        <v>0</v>
      </c>
      <c r="B9" s="10" t="s">
        <v>1</v>
      </c>
      <c r="C9" s="10" t="s">
        <v>12</v>
      </c>
      <c r="D9" s="10" t="s">
        <v>2</v>
      </c>
      <c r="E9" s="18"/>
      <c r="F9" s="1" t="s">
        <v>11</v>
      </c>
      <c r="G9" s="1" t="s">
        <v>15</v>
      </c>
      <c r="H9" s="1" t="s">
        <v>10</v>
      </c>
      <c r="I9" s="24" t="s">
        <v>9</v>
      </c>
      <c r="J9" s="24"/>
    </row>
    <row r="10" spans="1:10" ht="15" x14ac:dyDescent="0.25">
      <c r="A10" s="20">
        <v>1648</v>
      </c>
      <c r="B10" s="28" t="s">
        <v>20</v>
      </c>
      <c r="C10" s="29" t="s">
        <v>21</v>
      </c>
      <c r="D10" s="17" t="str">
        <f>VLOOKUP(A10,'[1]ANEXO 1'!$B:$P,6,0)</f>
        <v>COLEGIO PABLO NERUDA (IED)</v>
      </c>
      <c r="E10" s="19"/>
      <c r="F10" s="12">
        <f>VLOOKUP(H10,'[3]Grupo 24'!$F$9:$AF$23,27,0)</f>
        <v>1</v>
      </c>
      <c r="G10" s="12">
        <f>VLOOKUP(H10,'[3]Grupo 24'!$F$9:$AF$23,23,0)</f>
        <v>90</v>
      </c>
      <c r="H10" s="11">
        <v>11315868</v>
      </c>
      <c r="I10" s="6" t="str">
        <f>VLOOKUP(H10,[2]Adtivos!$A:$F,5,0)</f>
        <v>314</v>
      </c>
      <c r="J10" s="6" t="str">
        <f>VLOOKUP(H10,[2]Adtivos!$A:$F,6,0)</f>
        <v>17</v>
      </c>
    </row>
    <row r="11" spans="1:10" ht="15" customHeight="1" x14ac:dyDescent="0.25">
      <c r="A11" s="20">
        <v>1698</v>
      </c>
      <c r="B11" s="28"/>
      <c r="C11" s="29"/>
      <c r="D11" s="17" t="str">
        <f>VLOOKUP(A11,'[1]ANEXO 1'!$B:$P,6,0)</f>
        <v>COLEGIO MANUEL CEPEDA VARGAS (IED)</v>
      </c>
      <c r="E11" s="19"/>
      <c r="F11" s="12">
        <f>VLOOKUP(H11,'[3]Grupo 24'!$F$9:$AF$23,27,0)</f>
        <v>2</v>
      </c>
      <c r="G11" s="12">
        <f>VLOOKUP(H11,'[3]Grupo 24'!$F$9:$AF$23,23,0)</f>
        <v>50</v>
      </c>
      <c r="H11" s="11">
        <v>52107435</v>
      </c>
      <c r="I11" s="6" t="str">
        <f>VLOOKUP(H11,[2]Adtivos!$A:$F,5,0)</f>
        <v>314</v>
      </c>
      <c r="J11" s="6" t="str">
        <f>VLOOKUP(H11,[2]Adtivos!$A:$F,6,0)</f>
        <v>17</v>
      </c>
    </row>
    <row r="12" spans="1:10" ht="15" customHeight="1" x14ac:dyDescent="0.25">
      <c r="A12" s="15"/>
      <c r="B12" s="16"/>
      <c r="C12" s="14"/>
      <c r="D12" s="13"/>
      <c r="E12" s="13"/>
      <c r="F12" s="12">
        <f>VLOOKUP(H12,'[3]Grupo 24'!$F$9:$AF$23,27,0)</f>
        <v>3</v>
      </c>
      <c r="G12" s="12">
        <f>VLOOKUP(H12,'[3]Grupo 24'!$F$9:$AF$23,23,0)</f>
        <v>90</v>
      </c>
      <c r="H12" s="11">
        <v>51976668</v>
      </c>
      <c r="I12" s="6" t="str">
        <f>VLOOKUP(H12,[2]Adtivos!$A:$F,5,0)</f>
        <v>314</v>
      </c>
      <c r="J12" s="6" t="str">
        <f>VLOOKUP(H12,[2]Adtivos!$A:$F,6,0)</f>
        <v>12</v>
      </c>
    </row>
    <row r="13" spans="1:10" ht="15" customHeight="1" x14ac:dyDescent="0.25">
      <c r="A13" s="15"/>
      <c r="B13" s="16"/>
      <c r="C13" s="14"/>
      <c r="D13" s="13"/>
      <c r="E13" s="13"/>
      <c r="F13" s="12">
        <f>VLOOKUP(H13,'[3]Grupo 24'!$F$9:$AF$23,27,0)</f>
        <v>4</v>
      </c>
      <c r="G13" s="12">
        <f>VLOOKUP(H13,'[3]Grupo 24'!$F$9:$AF$23,23,0)</f>
        <v>80</v>
      </c>
      <c r="H13" s="11">
        <v>52485329</v>
      </c>
      <c r="I13" s="6" t="str">
        <f>VLOOKUP(H13,[2]Adtivos!$A:$F,5,0)</f>
        <v>314</v>
      </c>
      <c r="J13" s="6" t="str">
        <f>VLOOKUP(H13,[2]Adtivos!$A:$F,6,0)</f>
        <v>12</v>
      </c>
    </row>
    <row r="14" spans="1:10" ht="15" customHeight="1" x14ac:dyDescent="0.25">
      <c r="A14" s="15"/>
      <c r="B14" s="16"/>
      <c r="C14" s="14"/>
      <c r="D14" s="13"/>
      <c r="E14" s="13"/>
      <c r="F14" s="12">
        <f>VLOOKUP(H14,'[3]Grupo 24'!$F$9:$AF$23,27,0)</f>
        <v>5</v>
      </c>
      <c r="G14" s="12">
        <f>VLOOKUP(H14,'[3]Grupo 24'!$F$9:$AF$23,23,0)</f>
        <v>95</v>
      </c>
      <c r="H14" s="11">
        <v>79509629</v>
      </c>
      <c r="I14" s="6" t="str">
        <f>VLOOKUP(H14,[2]Adtivos!$A:$F,5,0)</f>
        <v>314</v>
      </c>
      <c r="J14" s="6" t="str">
        <f>VLOOKUP(H14,[2]Adtivos!$A:$F,6,0)</f>
        <v>10</v>
      </c>
    </row>
    <row r="15" spans="1:10" ht="15" x14ac:dyDescent="0.25">
      <c r="A15" s="7" t="s">
        <v>7</v>
      </c>
      <c r="B15" s="7"/>
      <c r="C15" s="7"/>
      <c r="F15" s="12">
        <f>VLOOKUP(H15,'[3]Grupo 24'!$F$9:$AF$23,27,0)</f>
        <v>6</v>
      </c>
      <c r="G15" s="12">
        <f>VLOOKUP(H15,'[3]Grupo 24'!$F$9:$AF$23,23,0)</f>
        <v>90</v>
      </c>
      <c r="H15" s="11">
        <v>41658465</v>
      </c>
      <c r="I15" s="6" t="str">
        <f>VLOOKUP(H15,[2]Adtivos!$A:$F,5,0)</f>
        <v>314</v>
      </c>
      <c r="J15" s="6" t="str">
        <f>VLOOKUP(H15,[2]Adtivos!$A:$F,6,0)</f>
        <v>10</v>
      </c>
    </row>
    <row r="16" spans="1:10" ht="15" x14ac:dyDescent="0.25">
      <c r="A16" s="7"/>
      <c r="F16" s="12">
        <f>VLOOKUP(H16,'[3]Grupo 24'!$F$9:$AF$23,27,0)</f>
        <v>7</v>
      </c>
      <c r="G16" s="12">
        <f>VLOOKUP(H16,'[3]Grupo 24'!$F$9:$AF$23,23,0)</f>
        <v>90</v>
      </c>
      <c r="H16" s="11">
        <v>51599525</v>
      </c>
      <c r="I16" s="6" t="str">
        <f>VLOOKUP(H16,[2]Adtivos!$A:$F,5,0)</f>
        <v>314</v>
      </c>
      <c r="J16" s="6" t="str">
        <f>VLOOKUP(H16,[2]Adtivos!$A:$F,6,0)</f>
        <v>10</v>
      </c>
    </row>
    <row r="17" spans="1:10" ht="15" x14ac:dyDescent="0.25">
      <c r="A17" s="23" t="s">
        <v>5</v>
      </c>
      <c r="B17" s="23"/>
      <c r="C17" s="23"/>
      <c r="F17" s="12">
        <f>VLOOKUP(H17,'[3]Grupo 24'!$F$9:$AF$23,27,0)</f>
        <v>8</v>
      </c>
      <c r="G17" s="12">
        <f>VLOOKUP(H17,'[3]Grupo 24'!$F$9:$AF$23,23,0)</f>
        <v>90</v>
      </c>
      <c r="H17" s="11">
        <v>40334286</v>
      </c>
      <c r="I17" s="6" t="str">
        <f>VLOOKUP(H17,[2]Adtivos!$A:$F,5,0)</f>
        <v>314</v>
      </c>
      <c r="J17" s="6" t="str">
        <f>VLOOKUP(H17,[2]Adtivos!$A:$F,6,0)</f>
        <v>10</v>
      </c>
    </row>
    <row r="18" spans="1:10" ht="15" x14ac:dyDescent="0.25">
      <c r="A18" s="7" t="s">
        <v>6</v>
      </c>
      <c r="B18" s="7"/>
      <c r="C18" s="7"/>
      <c r="F18" s="12">
        <f>VLOOKUP(H18,'[3]Grupo 24'!$F$9:$AF$23,27,0)</f>
        <v>9</v>
      </c>
      <c r="G18" s="12">
        <f>VLOOKUP(H18,'[3]Grupo 24'!$F$9:$AF$23,23,0)</f>
        <v>50</v>
      </c>
      <c r="H18" s="11">
        <v>20859028</v>
      </c>
      <c r="I18" s="6" t="str">
        <f>VLOOKUP(H18,[2]Adtivos!$A:$F,5,0)</f>
        <v>314</v>
      </c>
      <c r="J18" s="6" t="str">
        <f>VLOOKUP(H18,[2]Adtivos!$A:$F,6,0)</f>
        <v>10</v>
      </c>
    </row>
    <row r="19" spans="1:10" ht="15" x14ac:dyDescent="0.25">
      <c r="A19" s="7"/>
      <c r="F19" s="12">
        <f>VLOOKUP(H19,'[3]Grupo 24'!$F$9:$AF$23,27,0)</f>
        <v>10</v>
      </c>
      <c r="G19" s="12">
        <f>VLOOKUP(H19,'[3]Grupo 24'!$F$9:$AF$23,23,0)</f>
        <v>80</v>
      </c>
      <c r="H19" s="11">
        <v>1010164103</v>
      </c>
      <c r="I19" s="6" t="str">
        <f>VLOOKUP(H19,[2]Adtivos!$A:$F,5,0)</f>
        <v>314</v>
      </c>
      <c r="J19" s="6" t="str">
        <f>VLOOKUP(H19,[2]Adtivos!$A:$F,6,0)</f>
        <v>10</v>
      </c>
    </row>
    <row r="20" spans="1:10" ht="15" x14ac:dyDescent="0.25">
      <c r="A20" s="7" t="s">
        <v>8</v>
      </c>
      <c r="F20" s="12">
        <f>VLOOKUP(H20,'[3]Grupo 24'!$F$9:$AF$23,27,0)</f>
        <v>11</v>
      </c>
      <c r="G20" s="12">
        <f>VLOOKUP(H20,'[3]Grupo 24'!$F$9:$AF$23,23,0)</f>
        <v>75</v>
      </c>
      <c r="H20" s="11">
        <v>1019029360</v>
      </c>
      <c r="I20" s="6" t="str">
        <f>VLOOKUP(H20,[2]Adtivos!$A:$F,5,0)</f>
        <v>314</v>
      </c>
      <c r="J20" s="6" t="str">
        <f>VLOOKUP(H20,[2]Adtivos!$A:$F,6,0)</f>
        <v>10</v>
      </c>
    </row>
    <row r="21" spans="1:10" ht="15" x14ac:dyDescent="0.25">
      <c r="A21" s="7"/>
      <c r="F21" s="12">
        <f>VLOOKUP(H21,'[3]Grupo 24'!$F$9:$AF$23,27,0)</f>
        <v>12</v>
      </c>
      <c r="G21" s="12">
        <f>VLOOKUP(H21,'[3]Grupo 24'!$F$9:$AF$23,23,0)</f>
        <v>50</v>
      </c>
      <c r="H21" s="11">
        <v>52975853</v>
      </c>
      <c r="I21" s="6" t="str">
        <f>VLOOKUP(H21,[2]Adtivos!$A:$F,5,0)</f>
        <v>314</v>
      </c>
      <c r="J21" s="6" t="str">
        <f>VLOOKUP(H21,[2]Adtivos!$A:$F,6,0)</f>
        <v>07</v>
      </c>
    </row>
    <row r="22" spans="1:10" ht="15" x14ac:dyDescent="0.25">
      <c r="A22" s="8" t="s">
        <v>18</v>
      </c>
      <c r="B22" s="8"/>
      <c r="C22" s="8"/>
      <c r="F22" s="12">
        <f>VLOOKUP(H22,'[3]Grupo 24'!$F$9:$AF$23,27,0)</f>
        <v>13</v>
      </c>
      <c r="G22" s="12">
        <f>VLOOKUP(H22,'[3]Grupo 24'!$F$9:$AF$23,23,0)</f>
        <v>45</v>
      </c>
      <c r="H22" s="11">
        <v>52351390</v>
      </c>
      <c r="I22" s="6" t="str">
        <f>VLOOKUP(H22,[2]Adtivos!$A:$F,5,0)</f>
        <v>314</v>
      </c>
      <c r="J22" s="6" t="str">
        <f>VLOOKUP(H22,[2]Adtivos!$A:$F,6,0)</f>
        <v>04</v>
      </c>
    </row>
    <row r="23" spans="1:10" ht="15" x14ac:dyDescent="0.25">
      <c r="A23" s="7" t="s">
        <v>17</v>
      </c>
      <c r="B23" s="7"/>
      <c r="C23" s="7"/>
      <c r="F23" s="12">
        <f>VLOOKUP(H23,'[3]Grupo 24'!$F$9:$AF$23,27,0)</f>
        <v>14</v>
      </c>
      <c r="G23" s="12">
        <f>VLOOKUP(H23,'[3]Grupo 24'!$F$9:$AF$23,23,0)</f>
        <v>20</v>
      </c>
      <c r="H23" s="11">
        <v>1030529829</v>
      </c>
      <c r="I23" s="6" t="str">
        <f>VLOOKUP(H23,[2]Adtivos!$A:$F,5,0)</f>
        <v>314</v>
      </c>
      <c r="J23" s="6" t="str">
        <f>VLOOKUP(H23,[2]Adtivos!$A:$F,6,0)</f>
        <v>04</v>
      </c>
    </row>
    <row r="24" spans="1:10" x14ac:dyDescent="0.2">
      <c r="F24" s="3"/>
      <c r="G24" s="3"/>
      <c r="H24" s="3"/>
      <c r="I24" s="3"/>
      <c r="J24" s="3"/>
    </row>
    <row r="25" spans="1:10" x14ac:dyDescent="0.2">
      <c r="F25" s="3"/>
      <c r="G25" s="3"/>
      <c r="H25" s="3"/>
      <c r="I25" s="3"/>
      <c r="J25" s="3"/>
    </row>
    <row r="26" spans="1:10" x14ac:dyDescent="0.2">
      <c r="F26" s="3"/>
      <c r="G26" s="3"/>
      <c r="H26" s="3"/>
      <c r="I26" s="3"/>
      <c r="J26" s="3"/>
    </row>
    <row r="27" spans="1:10" x14ac:dyDescent="0.2">
      <c r="F27" s="3"/>
      <c r="G27" s="3"/>
      <c r="H27" s="3"/>
      <c r="I27" s="3"/>
      <c r="J27" s="3"/>
    </row>
    <row r="28" spans="1:10" x14ac:dyDescent="0.2">
      <c r="F28" s="3"/>
      <c r="G28" s="3"/>
      <c r="H28" s="3"/>
      <c r="I28" s="3"/>
      <c r="J28" s="3"/>
    </row>
    <row r="29" spans="1:10" x14ac:dyDescent="0.2">
      <c r="F29" s="3"/>
      <c r="G29" s="3"/>
      <c r="H29" s="3"/>
      <c r="I29" s="3"/>
      <c r="J29" s="3"/>
    </row>
    <row r="30" spans="1:10" x14ac:dyDescent="0.2">
      <c r="F30" s="3"/>
      <c r="G30" s="3"/>
      <c r="H30" s="3"/>
      <c r="I30" s="3"/>
      <c r="J30" s="3"/>
    </row>
    <row r="31" spans="1:10" x14ac:dyDescent="0.2">
      <c r="F31" s="3"/>
      <c r="G31" s="3"/>
      <c r="H31" s="3"/>
      <c r="I31" s="3"/>
      <c r="J31" s="3"/>
    </row>
    <row r="32" spans="1:10" x14ac:dyDescent="0.2">
      <c r="F32" s="3"/>
      <c r="G32" s="3"/>
      <c r="H32" s="3"/>
      <c r="I32" s="3"/>
      <c r="J32" s="3"/>
    </row>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s="3" customFormat="1" x14ac:dyDescent="0.2"/>
    <row r="45" s="3" customFormat="1" x14ac:dyDescent="0.2"/>
    <row r="46" s="3" customFormat="1" x14ac:dyDescent="0.2"/>
    <row r="47" s="3" customFormat="1" x14ac:dyDescent="0.2"/>
    <row r="4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sheetData>
  <autoFilter ref="A9:J9" xr:uid="{687DD4CF-2D7B-40BE-AB8F-A0BE1557F63E}">
    <filterColumn colId="8" showButton="0"/>
  </autoFilter>
  <mergeCells count="10">
    <mergeCell ref="A17:C17"/>
    <mergeCell ref="A8:D8"/>
    <mergeCell ref="I9:J9"/>
    <mergeCell ref="F8:J8"/>
    <mergeCell ref="B10:B11"/>
    <mergeCell ref="C10:C11"/>
    <mergeCell ref="A2:I2"/>
    <mergeCell ref="A3:I3"/>
    <mergeCell ref="A4:I4"/>
    <mergeCell ref="B6:I6"/>
  </mergeCells>
  <conditionalFormatting sqref="A20:A21">
    <cfRule type="duplicateValues" dxfId="22" priority="339"/>
  </conditionalFormatting>
  <conditionalFormatting sqref="A20:A21">
    <cfRule type="duplicateValues" dxfId="21" priority="340"/>
    <cfRule type="duplicateValues" dxfId="20" priority="341"/>
  </conditionalFormatting>
  <conditionalFormatting sqref="A22:A23">
    <cfRule type="duplicateValues" dxfId="19" priority="336"/>
  </conditionalFormatting>
  <conditionalFormatting sqref="A22:A23">
    <cfRule type="duplicateValues" dxfId="18" priority="337"/>
    <cfRule type="duplicateValues" dxfId="17" priority="338"/>
  </conditionalFormatting>
  <conditionalFormatting sqref="A15">
    <cfRule type="duplicateValues" dxfId="16" priority="333"/>
  </conditionalFormatting>
  <conditionalFormatting sqref="A15">
    <cfRule type="duplicateValues" dxfId="15" priority="334"/>
    <cfRule type="duplicateValues" dxfId="14" priority="335"/>
  </conditionalFormatting>
  <conditionalFormatting sqref="A16:A19">
    <cfRule type="duplicateValues" dxfId="13" priority="355"/>
  </conditionalFormatting>
  <conditionalFormatting sqref="A16:A19">
    <cfRule type="duplicateValues" dxfId="12" priority="356"/>
    <cfRule type="duplicateValues" dxfId="11" priority="357"/>
  </conditionalFormatting>
  <conditionalFormatting sqref="A12:A14">
    <cfRule type="duplicateValues" dxfId="10" priority="358"/>
  </conditionalFormatting>
  <conditionalFormatting sqref="A12:A14">
    <cfRule type="duplicateValues" dxfId="9" priority="359"/>
    <cfRule type="duplicateValues" dxfId="8" priority="360"/>
  </conditionalFormatting>
  <conditionalFormatting sqref="A10:A11">
    <cfRule type="duplicateValues" dxfId="7" priority="7"/>
  </conditionalFormatting>
  <conditionalFormatting sqref="A10:A11">
    <cfRule type="duplicateValues" dxfId="6" priority="8"/>
  </conditionalFormatting>
  <conditionalFormatting sqref="A10:A11">
    <cfRule type="duplicateValues" dxfId="5" priority="9"/>
  </conditionalFormatting>
  <conditionalFormatting sqref="A10:A11">
    <cfRule type="duplicateValues" dxfId="4" priority="10"/>
    <cfRule type="duplicateValues" dxfId="3" priority="11"/>
  </conditionalFormatting>
  <conditionalFormatting sqref="H10:H23">
    <cfRule type="duplicateValues" dxfId="2" priority="4"/>
    <cfRule type="duplicateValues" dxfId="1" priority="5"/>
  </conditionalFormatting>
  <conditionalFormatting sqref="H10:H23">
    <cfRule type="duplicateValues" dxfId="0" priority="6"/>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2021-05-12T15:46:09Z</dcterms:modified>
</cp:coreProperties>
</file>