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09\"/>
    </mc:Choice>
  </mc:AlternateContent>
  <xr:revisionPtr revIDLastSave="0" documentId="13_ncr:1_{B6B21ACE-92AF-46F6-9A57-57500A31908F}"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6" l="1"/>
  <c r="I18" i="6"/>
  <c r="J17" i="6"/>
  <c r="I17" i="6"/>
  <c r="J16" i="6"/>
  <c r="I16" i="6"/>
  <c r="J15" i="6"/>
  <c r="I15" i="6"/>
  <c r="J14" i="6"/>
  <c r="I14" i="6"/>
  <c r="J13" i="6"/>
  <c r="I13" i="6"/>
  <c r="J12" i="6"/>
  <c r="I12" i="6"/>
  <c r="J11" i="6"/>
  <c r="I11" i="6"/>
  <c r="F11" i="6"/>
  <c r="G11" i="6"/>
  <c r="F12" i="6"/>
  <c r="G12" i="6"/>
  <c r="F13" i="6"/>
  <c r="G13" i="6"/>
  <c r="F14" i="6"/>
  <c r="G14" i="6"/>
  <c r="F15" i="6"/>
  <c r="G15" i="6"/>
  <c r="F16" i="6"/>
  <c r="G16" i="6"/>
  <c r="F17" i="6"/>
  <c r="G17" i="6"/>
  <c r="F18" i="6"/>
  <c r="G18" i="6"/>
  <c r="F10" i="6"/>
  <c r="G10"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<sst xmlns="http://schemas.openxmlformats.org/spreadsheetml/2006/main" count="22" uniqueCount="22">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</sst>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1" fontId="3" fillId="0" borderId="2" xfId="1" applyNumberFormat="1" applyFont="1" applyBorder="1" applyAlignment="1">
      <alignment horizontal="right" vertical="center" wrapText="1"/>
    </xf>
    <xf numFmtId="0" fontId="7" fillId="0" borderId="0" xfId="1" applyFont="1" applyAlignment="1">
      <alignment horizontal="left" vertical="center"/>
    </xf>
    <xf numFmtId="0" fontId="6" fillId="0" borderId="0" xfId="0" applyFont="1" applyAlignment="1">
      <alignment horizontal="left"/>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20oficial%20Li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19452796</v>
          </cell>
          <cell r="G10" t="str">
            <v>219</v>
          </cell>
          <cell r="H10" t="str">
            <v>07</v>
          </cell>
          <cell r="I10" t="str">
            <v>Sobresaliente</v>
          </cell>
          <cell r="J10" t="str">
            <v>No</v>
          </cell>
          <cell r="K10" t="str">
            <v>CUMPLE</v>
          </cell>
          <cell r="L10" t="str">
            <v>BACHILLER</v>
          </cell>
          <cell r="M10">
            <v>0</v>
          </cell>
          <cell r="N10">
            <v>0</v>
          </cell>
          <cell r="O10">
            <v>0</v>
          </cell>
          <cell r="P10">
            <v>0</v>
          </cell>
          <cell r="Q10" t="str">
            <v>DERECHO</v>
          </cell>
          <cell r="R10">
            <v>0</v>
          </cell>
          <cell r="S10" t="str">
            <v>ESPECIALIZACIÓN EN DERECHO ADMINISTRATIVO</v>
          </cell>
          <cell r="T10">
            <v>0</v>
          </cell>
          <cell r="U10">
            <v>0</v>
          </cell>
          <cell r="V10">
            <v>0</v>
          </cell>
          <cell r="W10">
            <v>320</v>
          </cell>
          <cell r="X10">
            <v>24</v>
          </cell>
          <cell r="Y10" t="str">
            <v>Cumple</v>
          </cell>
          <cell r="Z10">
            <v>296</v>
          </cell>
          <cell r="AA10">
            <v>50</v>
          </cell>
          <cell r="AB10" t="str">
            <v>ESPECIALIZACIÓN PROFESIONAL</v>
          </cell>
          <cell r="AC10">
            <v>40</v>
          </cell>
          <cell r="AD10">
            <v>90</v>
          </cell>
          <cell r="AE10">
            <v>100</v>
          </cell>
          <cell r="AF10">
            <v>35195</v>
          </cell>
          <cell r="AG10">
            <v>303.53333333333336</v>
          </cell>
          <cell r="AH10">
            <v>1</v>
          </cell>
        </row>
        <row r="11">
          <cell r="F11">
            <v>80466813</v>
          </cell>
          <cell r="G11" t="str">
            <v>219</v>
          </cell>
          <cell r="H11" t="str">
            <v>07</v>
          </cell>
          <cell r="I11" t="str">
            <v>Sobresaliente</v>
          </cell>
          <cell r="J11" t="str">
            <v>No</v>
          </cell>
          <cell r="K11" t="str">
            <v>CUMPLE</v>
          </cell>
          <cell r="L11" t="str">
            <v>Bachiller comercial</v>
          </cell>
          <cell r="M11">
            <v>0</v>
          </cell>
          <cell r="N11">
            <v>0</v>
          </cell>
          <cell r="O11">
            <v>0</v>
          </cell>
          <cell r="P11">
            <v>0</v>
          </cell>
          <cell r="Q11" t="str">
            <v>ABOGADO</v>
          </cell>
          <cell r="R11">
            <v>0</v>
          </cell>
          <cell r="S11" t="str">
            <v>ESPECIALISTA EN CONTRATACIÓN ESTATAL Y NEGOCIOS JURÍDICOS DE LA ADMINISTRACIÓN</v>
          </cell>
          <cell r="T11">
            <v>0</v>
          </cell>
          <cell r="U11">
            <v>0</v>
          </cell>
          <cell r="V11">
            <v>0</v>
          </cell>
          <cell r="W11">
            <v>177</v>
          </cell>
          <cell r="X11">
            <v>24</v>
          </cell>
          <cell r="Y11" t="str">
            <v>Cumple</v>
          </cell>
          <cell r="Z11">
            <v>153</v>
          </cell>
          <cell r="AA11">
            <v>45</v>
          </cell>
          <cell r="AB11" t="str">
            <v>ESPECIALIZACIÓN PROFESIONAL</v>
          </cell>
          <cell r="AC11">
            <v>40</v>
          </cell>
          <cell r="AD11">
            <v>85</v>
          </cell>
          <cell r="AE11">
            <v>98.2</v>
          </cell>
          <cell r="AF11">
            <v>43460</v>
          </cell>
          <cell r="AG11">
            <v>28.033333333333335</v>
          </cell>
          <cell r="AH11">
            <v>2</v>
          </cell>
        </row>
        <row r="12">
          <cell r="F12">
            <v>45514923</v>
          </cell>
          <cell r="G12" t="str">
            <v>219</v>
          </cell>
          <cell r="H12" t="str">
            <v>07</v>
          </cell>
          <cell r="I12" t="str">
            <v>Sobresaliente</v>
          </cell>
          <cell r="J12" t="str">
            <v>No</v>
          </cell>
          <cell r="K12" t="str">
            <v>CUMPLE</v>
          </cell>
          <cell r="L12" t="str">
            <v>BACHILLER ACADEMICO</v>
          </cell>
          <cell r="M12">
            <v>0</v>
          </cell>
          <cell r="N12">
            <v>0</v>
          </cell>
          <cell r="O12">
            <v>0</v>
          </cell>
          <cell r="P12">
            <v>0</v>
          </cell>
          <cell r="Q12" t="str">
            <v>DERECHO</v>
          </cell>
          <cell r="R12">
            <v>0</v>
          </cell>
          <cell r="S12" t="str">
            <v>ESPECIALIZACION EN DERECHO LABORAL Y SISTEMA DE SEGURIDAD SOCIAL</v>
          </cell>
          <cell r="T12">
            <v>0</v>
          </cell>
          <cell r="U12">
            <v>0</v>
          </cell>
          <cell r="V12">
            <v>0</v>
          </cell>
          <cell r="W12">
            <v>163</v>
          </cell>
          <cell r="X12">
            <v>24</v>
          </cell>
          <cell r="Y12" t="str">
            <v>Cumple</v>
          </cell>
          <cell r="Z12">
            <v>139</v>
          </cell>
          <cell r="AA12">
            <v>45</v>
          </cell>
          <cell r="AB12" t="str">
            <v>ESPECIALIZACIÓN PROFESIONAL</v>
          </cell>
          <cell r="AC12">
            <v>40</v>
          </cell>
          <cell r="AD12">
            <v>85</v>
          </cell>
          <cell r="AE12">
            <v>97.2</v>
          </cell>
          <cell r="AF12">
            <v>43705</v>
          </cell>
          <cell r="AG12">
            <v>19.866666666666667</v>
          </cell>
          <cell r="AH12">
            <v>3</v>
          </cell>
        </row>
        <row r="13">
          <cell r="F13">
            <v>52237936</v>
          </cell>
          <cell r="G13" t="str">
            <v>219</v>
          </cell>
          <cell r="H13" t="str">
            <v>07</v>
          </cell>
          <cell r="I13" t="str">
            <v>Sobresaliente</v>
          </cell>
          <cell r="J13" t="str">
            <v>No</v>
          </cell>
          <cell r="K13" t="str">
            <v>CUMPLE</v>
          </cell>
          <cell r="L13" t="str">
            <v>BACHILLER ACADEMICO</v>
          </cell>
          <cell r="M13">
            <v>0</v>
          </cell>
          <cell r="N13">
            <v>0</v>
          </cell>
          <cell r="O13">
            <v>0</v>
          </cell>
          <cell r="P13">
            <v>0</v>
          </cell>
          <cell r="Q13" t="str">
            <v>DERECHO</v>
          </cell>
          <cell r="R13">
            <v>0</v>
          </cell>
          <cell r="S13" t="str">
            <v>ESPECIALIZACION EN LEGISLACION EDUCATIVA Y PROCEDIMIENTOS</v>
          </cell>
          <cell r="T13">
            <v>0</v>
          </cell>
          <cell r="U13" t="str">
            <v>MAESTRIA EN DERECHO PROCESAL</v>
          </cell>
          <cell r="V13">
            <v>0</v>
          </cell>
          <cell r="W13">
            <v>127</v>
          </cell>
          <cell r="X13">
            <v>24</v>
          </cell>
          <cell r="Y13" t="str">
            <v>Cumple</v>
          </cell>
          <cell r="Z13">
            <v>103</v>
          </cell>
          <cell r="AA13">
            <v>35</v>
          </cell>
          <cell r="AB13" t="str">
            <v>MAESTRÍA</v>
          </cell>
          <cell r="AC13">
            <v>45</v>
          </cell>
          <cell r="AD13">
            <v>80</v>
          </cell>
          <cell r="AE13">
            <v>100</v>
          </cell>
          <cell r="AF13">
            <v>40848</v>
          </cell>
          <cell r="AG13">
            <v>115.1</v>
          </cell>
          <cell r="AH13">
            <v>4</v>
          </cell>
        </row>
        <row r="14">
          <cell r="F14">
            <v>80851935</v>
          </cell>
          <cell r="G14" t="str">
            <v>219</v>
          </cell>
          <cell r="H14" t="str">
            <v>07</v>
          </cell>
          <cell r="I14" t="str">
            <v>Sobresaliente</v>
          </cell>
          <cell r="J14" t="str">
            <v>No</v>
          </cell>
          <cell r="K14" t="str">
            <v>CUMPLE</v>
          </cell>
          <cell r="L14" t="str">
            <v>BACHILLER ACADÉMICO</v>
          </cell>
          <cell r="M14">
            <v>0</v>
          </cell>
          <cell r="N14">
            <v>0</v>
          </cell>
          <cell r="O14">
            <v>0</v>
          </cell>
          <cell r="P14">
            <v>0</v>
          </cell>
          <cell r="Q14" t="str">
            <v>DERECHO</v>
          </cell>
          <cell r="R14">
            <v>0</v>
          </cell>
          <cell r="S14" t="str">
            <v>ESPECIALIZACIÓN EN DERECHO MÉDICO</v>
          </cell>
          <cell r="T14">
            <v>0</v>
          </cell>
          <cell r="U14">
            <v>0</v>
          </cell>
          <cell r="V14">
            <v>0</v>
          </cell>
          <cell r="W14">
            <v>121</v>
          </cell>
          <cell r="X14">
            <v>24</v>
          </cell>
          <cell r="Y14" t="str">
            <v>Cumple</v>
          </cell>
          <cell r="Z14">
            <v>97</v>
          </cell>
          <cell r="AA14">
            <v>35</v>
          </cell>
          <cell r="AB14" t="str">
            <v>ESPECIALIZACIÓN PROFESIONAL</v>
          </cell>
          <cell r="AC14">
            <v>40</v>
          </cell>
          <cell r="AD14">
            <v>75</v>
          </cell>
          <cell r="AE14">
            <v>100</v>
          </cell>
          <cell r="AF14">
            <v>43770</v>
          </cell>
          <cell r="AG14">
            <v>17.7</v>
          </cell>
          <cell r="AH14">
            <v>5</v>
          </cell>
        </row>
        <row r="15">
          <cell r="F15">
            <v>80212786</v>
          </cell>
          <cell r="G15" t="str">
            <v>219</v>
          </cell>
          <cell r="H15" t="str">
            <v>07</v>
          </cell>
          <cell r="I15" t="str">
            <v>Sobresaliente</v>
          </cell>
          <cell r="J15" t="str">
            <v>No</v>
          </cell>
          <cell r="K15" t="str">
            <v>CUMPLE</v>
          </cell>
          <cell r="L15" t="str">
            <v>BACHILLER TECNICO</v>
          </cell>
          <cell r="M15">
            <v>0</v>
          </cell>
          <cell r="N15">
            <v>0</v>
          </cell>
          <cell r="O15">
            <v>0</v>
          </cell>
          <cell r="P15">
            <v>0</v>
          </cell>
          <cell r="Q15" t="str">
            <v>ABOGADO</v>
          </cell>
          <cell r="R15">
            <v>0</v>
          </cell>
          <cell r="S15" t="str">
            <v>ESPECIALISTA EN DERECHO COMERCIAL</v>
          </cell>
          <cell r="T15">
            <v>0</v>
          </cell>
          <cell r="U15">
            <v>0</v>
          </cell>
          <cell r="V15">
            <v>0</v>
          </cell>
          <cell r="W15">
            <v>73</v>
          </cell>
          <cell r="X15">
            <v>24</v>
          </cell>
          <cell r="Y15" t="str">
            <v>Cumple</v>
          </cell>
          <cell r="Z15">
            <v>49</v>
          </cell>
          <cell r="AA15">
            <v>25</v>
          </cell>
          <cell r="AB15" t="str">
            <v>ESPECIALIZACIÓN PROFESIONAL</v>
          </cell>
          <cell r="AC15">
            <v>40</v>
          </cell>
          <cell r="AD15">
            <v>65</v>
          </cell>
          <cell r="AE15">
            <v>100</v>
          </cell>
          <cell r="AF15">
            <v>43448</v>
          </cell>
          <cell r="AG15">
            <v>28.433333333333334</v>
          </cell>
          <cell r="AH15">
            <v>6</v>
          </cell>
        </row>
        <row r="16">
          <cell r="F16">
            <v>1023889829</v>
          </cell>
          <cell r="G16" t="str">
            <v>219</v>
          </cell>
          <cell r="H16" t="str">
            <v>07</v>
          </cell>
          <cell r="I16" t="str">
            <v>Sobresaliente</v>
          </cell>
          <cell r="J16" t="str">
            <v>No</v>
          </cell>
          <cell r="K16" t="str">
            <v>CUMPLE</v>
          </cell>
          <cell r="L16" t="str">
            <v>Bachiller Comercial</v>
          </cell>
          <cell r="M16">
            <v>0</v>
          </cell>
          <cell r="N16">
            <v>0</v>
          </cell>
          <cell r="O16">
            <v>0</v>
          </cell>
          <cell r="P16">
            <v>0</v>
          </cell>
          <cell r="Q16" t="str">
            <v>ABOGADO</v>
          </cell>
          <cell r="R16">
            <v>0</v>
          </cell>
          <cell r="S16" t="str">
            <v>ESPECIALISTA EN DERECHO ADMINISTRATIVO</v>
          </cell>
          <cell r="T16">
            <v>0</v>
          </cell>
          <cell r="U16">
            <v>0</v>
          </cell>
          <cell r="V16">
            <v>0</v>
          </cell>
          <cell r="W16">
            <v>77</v>
          </cell>
          <cell r="X16">
            <v>24</v>
          </cell>
          <cell r="Y16" t="str">
            <v>Cumple</v>
          </cell>
          <cell r="Z16">
            <v>53</v>
          </cell>
          <cell r="AA16">
            <v>25</v>
          </cell>
          <cell r="AB16" t="str">
            <v>ESPECIALIZACIÓN PROFESIONAL</v>
          </cell>
          <cell r="AC16">
            <v>40</v>
          </cell>
          <cell r="AD16">
            <v>65</v>
          </cell>
          <cell r="AE16">
            <v>100</v>
          </cell>
          <cell r="AF16">
            <v>43789</v>
          </cell>
          <cell r="AG16">
            <v>17.066666666666666</v>
          </cell>
          <cell r="AH16">
            <v>7</v>
          </cell>
        </row>
        <row r="17">
          <cell r="F17">
            <v>80231292</v>
          </cell>
          <cell r="G17" t="str">
            <v>219</v>
          </cell>
          <cell r="H17" t="str">
            <v>07</v>
          </cell>
          <cell r="I17" t="str">
            <v>Sobresaliente</v>
          </cell>
          <cell r="J17" t="str">
            <v>No</v>
          </cell>
          <cell r="K17" t="str">
            <v>CUMPLE</v>
          </cell>
          <cell r="L17" t="str">
            <v xml:space="preserve">bachiller comercial </v>
          </cell>
          <cell r="M17">
            <v>0</v>
          </cell>
          <cell r="N17">
            <v>0</v>
          </cell>
          <cell r="O17">
            <v>0</v>
          </cell>
          <cell r="P17">
            <v>0</v>
          </cell>
          <cell r="Q17" t="str">
            <v>ABOGADO</v>
          </cell>
          <cell r="R17">
            <v>0</v>
          </cell>
          <cell r="S17">
            <v>0</v>
          </cell>
          <cell r="T17">
            <v>0</v>
          </cell>
          <cell r="U17">
            <v>0</v>
          </cell>
          <cell r="V17">
            <v>0</v>
          </cell>
          <cell r="W17">
            <v>134</v>
          </cell>
          <cell r="X17">
            <v>24</v>
          </cell>
          <cell r="Y17" t="str">
            <v>Cumple</v>
          </cell>
          <cell r="Z17">
            <v>110</v>
          </cell>
          <cell r="AA17">
            <v>40</v>
          </cell>
          <cell r="AB17" t="str">
            <v>No</v>
          </cell>
          <cell r="AC17">
            <v>0</v>
          </cell>
          <cell r="AD17">
            <v>40</v>
          </cell>
          <cell r="AE17">
            <v>100</v>
          </cell>
          <cell r="AF17">
            <v>43712</v>
          </cell>
          <cell r="AG17">
            <v>19.633333333333333</v>
          </cell>
          <cell r="AH17">
            <v>8</v>
          </cell>
        </row>
        <row r="18">
          <cell r="F18">
            <v>36175190</v>
          </cell>
          <cell r="G18" t="str">
            <v>314</v>
          </cell>
          <cell r="H18" t="str">
            <v>19</v>
          </cell>
          <cell r="I18" t="str">
            <v>Sobresaliente</v>
          </cell>
          <cell r="J18" t="str">
            <v>No</v>
          </cell>
          <cell r="K18" t="str">
            <v>CUMPLE</v>
          </cell>
          <cell r="L18" t="str">
            <v>BACHILLER</v>
          </cell>
          <cell r="M18">
            <v>0</v>
          </cell>
          <cell r="N18">
            <v>0</v>
          </cell>
          <cell r="O18">
            <v>0</v>
          </cell>
          <cell r="P18">
            <v>0</v>
          </cell>
          <cell r="Q18" t="str">
            <v>ABOGADO</v>
          </cell>
          <cell r="R18">
            <v>0</v>
          </cell>
          <cell r="S18" t="str">
            <v>ESPECIALISTA EN DERECHO PUBLICO</v>
          </cell>
          <cell r="T18">
            <v>0</v>
          </cell>
          <cell r="U18">
            <v>0</v>
          </cell>
          <cell r="V18">
            <v>0</v>
          </cell>
          <cell r="W18">
            <v>24</v>
          </cell>
          <cell r="X18">
            <v>24</v>
          </cell>
          <cell r="Y18" t="str">
            <v>Cumple</v>
          </cell>
          <cell r="Z18">
            <v>0</v>
          </cell>
          <cell r="AA18">
            <v>0</v>
          </cell>
          <cell r="AB18" t="str">
            <v>No</v>
          </cell>
          <cell r="AC18">
            <v>0</v>
          </cell>
          <cell r="AD18">
            <v>0</v>
          </cell>
          <cell r="AE18">
            <v>100</v>
          </cell>
          <cell r="AF18">
            <v>33018</v>
          </cell>
          <cell r="AG18">
            <v>376.1</v>
          </cell>
          <cell r="AH18">
            <v>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H17" sqref="H17"/>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4" t="s">
        <v>14</v>
      </c>
      <c r="B8" s="24"/>
      <c r="C8" s="24"/>
      <c r="D8" s="24"/>
      <c r="E8" s="7"/>
      <c r="F8" s="25" t="s">
        <v>13</v>
      </c>
      <c r="G8" s="26"/>
      <c r="H8" s="26"/>
      <c r="I8" s="26"/>
      <c r="J8" s="27"/>
    </row>
    <row r="9" spans="1:10" ht="30.75" customHeight="1" x14ac:dyDescent="0.2">
      <c r="A9" s="8" t="s">
        <v>0</v>
      </c>
      <c r="B9" s="8" t="s">
        <v>1</v>
      </c>
      <c r="C9" s="8" t="s">
        <v>12</v>
      </c>
      <c r="D9" s="8" t="s">
        <v>2</v>
      </c>
      <c r="E9" s="14"/>
      <c r="F9" s="1" t="s">
        <v>11</v>
      </c>
      <c r="G9" s="1" t="s">
        <v>15</v>
      </c>
      <c r="H9" s="1" t="s">
        <v>10</v>
      </c>
      <c r="I9" s="24" t="s">
        <v>9</v>
      </c>
      <c r="J9" s="24"/>
    </row>
    <row r="10" spans="1:10" ht="15" x14ac:dyDescent="0.2">
      <c r="A10" s="18">
        <v>67</v>
      </c>
      <c r="B10" s="16" t="s">
        <v>20</v>
      </c>
      <c r="C10" s="16" t="s">
        <v>21</v>
      </c>
      <c r="D10" s="17" t="str">
        <f>VLOOKUP(A10,'[1]ANEXO 1'!$B:$P,6,0)</f>
        <v>OFICINA ASESORA JURIDICA</v>
      </c>
      <c r="E10" s="15"/>
      <c r="F10" s="9">
        <f>VLOOKUP(H10,'[2]Grupo 22'!$F$9:$AH$18,29,0)</f>
        <v>1</v>
      </c>
      <c r="G10" s="9">
        <f>VLOOKUP(H10,'[2]Grupo 22'!$F$9:$AH$18,25,0)</f>
        <v>90</v>
      </c>
      <c r="H10" s="20">
        <v>19452796</v>
      </c>
      <c r="I10" s="6" t="str">
        <f>VLOOKUP(H10,[3]Adtivos!$A:$F,5,0)</f>
        <v>219</v>
      </c>
      <c r="J10" s="6" t="str">
        <f>VLOOKUP(H10,[3]Adtivos!$A:$F,6,0)</f>
        <v>07</v>
      </c>
    </row>
    <row r="11" spans="1:10" ht="15" customHeight="1" x14ac:dyDescent="0.2">
      <c r="A11" s="12"/>
      <c r="B11" s="13"/>
      <c r="C11" s="11"/>
      <c r="D11" s="10"/>
      <c r="E11" s="10"/>
      <c r="F11" s="9">
        <f>VLOOKUP(H11,'[2]Grupo 22'!$F$9:$AH$18,29,0)</f>
        <v>2</v>
      </c>
      <c r="G11" s="9">
        <f>VLOOKUP(H11,'[2]Grupo 22'!$F$9:$AH$18,25,0)</f>
        <v>85</v>
      </c>
      <c r="H11" s="20">
        <v>80466813</v>
      </c>
      <c r="I11" s="6" t="str">
        <f>VLOOKUP(H11,[3]Adtivos!$A:$F,5,0)</f>
        <v>219</v>
      </c>
      <c r="J11" s="6" t="str">
        <f>VLOOKUP(H11,[3]Adtivos!$A:$F,6,0)</f>
        <v>07</v>
      </c>
    </row>
    <row r="12" spans="1:10" ht="15" customHeight="1" x14ac:dyDescent="0.2">
      <c r="A12" s="12"/>
      <c r="B12" s="13"/>
      <c r="C12" s="11"/>
      <c r="D12" s="10"/>
      <c r="E12" s="10"/>
      <c r="F12" s="9">
        <f>VLOOKUP(H12,'[2]Grupo 22'!$F$9:$AH$18,29,0)</f>
        <v>3</v>
      </c>
      <c r="G12" s="9">
        <f>VLOOKUP(H12,'[2]Grupo 22'!$F$9:$AH$18,25,0)</f>
        <v>85</v>
      </c>
      <c r="H12" s="20">
        <v>45514923</v>
      </c>
      <c r="I12" s="6" t="str">
        <f>VLOOKUP(H12,[3]Adtivos!$A:$F,5,0)</f>
        <v>219</v>
      </c>
      <c r="J12" s="6" t="str">
        <f>VLOOKUP(H12,[3]Adtivos!$A:$F,6,0)</f>
        <v>07</v>
      </c>
    </row>
    <row r="13" spans="1:10" ht="15" customHeight="1" x14ac:dyDescent="0.2">
      <c r="A13" s="12"/>
      <c r="B13" s="13"/>
      <c r="C13" s="11"/>
      <c r="D13" s="10"/>
      <c r="E13" s="10"/>
      <c r="F13" s="9">
        <f>VLOOKUP(H13,'[2]Grupo 22'!$F$9:$AH$18,29,0)</f>
        <v>4</v>
      </c>
      <c r="G13" s="9">
        <f>VLOOKUP(H13,'[2]Grupo 22'!$F$9:$AH$18,25,0)</f>
        <v>80</v>
      </c>
      <c r="H13" s="20">
        <v>52237936</v>
      </c>
      <c r="I13" s="6" t="str">
        <f>VLOOKUP(H13,[3]Adtivos!$A:$F,5,0)</f>
        <v>219</v>
      </c>
      <c r="J13" s="6" t="str">
        <f>VLOOKUP(H13,[3]Adtivos!$A:$F,6,0)</f>
        <v>07</v>
      </c>
    </row>
    <row r="14" spans="1:10" ht="15" x14ac:dyDescent="0.2">
      <c r="A14" s="21" t="s">
        <v>7</v>
      </c>
      <c r="B14" s="21"/>
      <c r="C14" s="21"/>
      <c r="F14" s="9">
        <f>VLOOKUP(H14,'[2]Grupo 22'!$F$9:$AH$18,29,0)</f>
        <v>5</v>
      </c>
      <c r="G14" s="9">
        <f>VLOOKUP(H14,'[2]Grupo 22'!$F$9:$AH$18,25,0)</f>
        <v>75</v>
      </c>
      <c r="H14" s="20">
        <v>80851935</v>
      </c>
      <c r="I14" s="6" t="str">
        <f>VLOOKUP(H14,[3]Adtivos!$A:$F,5,0)</f>
        <v>219</v>
      </c>
      <c r="J14" s="6" t="str">
        <f>VLOOKUP(H14,[3]Adtivos!$A:$F,6,0)</f>
        <v>07</v>
      </c>
    </row>
    <row r="15" spans="1:10" ht="15" x14ac:dyDescent="0.2">
      <c r="A15" s="21"/>
      <c r="B15" s="22"/>
      <c r="C15" s="22"/>
      <c r="F15" s="9">
        <f>VLOOKUP(H15,'[2]Grupo 22'!$F$9:$AH$18,29,0)</f>
        <v>6</v>
      </c>
      <c r="G15" s="9">
        <f>VLOOKUP(H15,'[2]Grupo 22'!$F$9:$AH$18,25,0)</f>
        <v>65</v>
      </c>
      <c r="H15" s="20">
        <v>80212786</v>
      </c>
      <c r="I15" s="6" t="str">
        <f>VLOOKUP(H15,[3]Adtivos!$A:$F,5,0)</f>
        <v>219</v>
      </c>
      <c r="J15" s="6" t="str">
        <f>VLOOKUP(H15,[3]Adtivos!$A:$F,6,0)</f>
        <v>07</v>
      </c>
    </row>
    <row r="16" spans="1:10" ht="15" x14ac:dyDescent="0.2">
      <c r="A16" s="23" t="s">
        <v>5</v>
      </c>
      <c r="B16" s="23"/>
      <c r="C16" s="23"/>
      <c r="F16" s="9">
        <f>VLOOKUP(H16,'[2]Grupo 22'!$F$9:$AH$18,29,0)</f>
        <v>7</v>
      </c>
      <c r="G16" s="9">
        <f>VLOOKUP(H16,'[2]Grupo 22'!$F$9:$AH$18,25,0)</f>
        <v>65</v>
      </c>
      <c r="H16" s="20">
        <v>1023889829</v>
      </c>
      <c r="I16" s="6" t="str">
        <f>VLOOKUP(H16,[3]Adtivos!$A:$F,5,0)</f>
        <v>219</v>
      </c>
      <c r="J16" s="6" t="str">
        <f>VLOOKUP(H16,[3]Adtivos!$A:$F,6,0)</f>
        <v>07</v>
      </c>
    </row>
    <row r="17" spans="1:10" ht="15" x14ac:dyDescent="0.2">
      <c r="A17" s="21" t="s">
        <v>6</v>
      </c>
      <c r="B17" s="21"/>
      <c r="C17" s="21"/>
      <c r="F17" s="9">
        <f>VLOOKUP(H17,'[2]Grupo 22'!$F$9:$AH$18,29,0)</f>
        <v>8</v>
      </c>
      <c r="G17" s="9">
        <f>VLOOKUP(H17,'[2]Grupo 22'!$F$9:$AH$18,25,0)</f>
        <v>40</v>
      </c>
      <c r="H17" s="20">
        <v>80231292</v>
      </c>
      <c r="I17" s="6" t="str">
        <f>VLOOKUP(H17,[3]Adtivos!$A:$F,5,0)</f>
        <v>219</v>
      </c>
      <c r="J17" s="6" t="str">
        <f>VLOOKUP(H17,[3]Adtivos!$A:$F,6,0)</f>
        <v>07</v>
      </c>
    </row>
    <row r="18" spans="1:10" ht="15" x14ac:dyDescent="0.2">
      <c r="A18" s="21"/>
      <c r="B18" s="22"/>
      <c r="C18" s="22"/>
      <c r="F18" s="9">
        <f>VLOOKUP(H18,'[2]Grupo 22'!$F$9:$AH$18,29,0)</f>
        <v>9</v>
      </c>
      <c r="G18" s="9">
        <f>VLOOKUP(H18,'[2]Grupo 22'!$F$9:$AH$18,25,0)</f>
        <v>0</v>
      </c>
      <c r="H18" s="20">
        <v>36175190</v>
      </c>
      <c r="I18" s="6" t="str">
        <f>VLOOKUP(H18,[3]Adtivos!$A:$F,5,0)</f>
        <v>314</v>
      </c>
      <c r="J18" s="6" t="str">
        <f>VLOOKUP(H18,[3]Adtivos!$A:$F,6,0)</f>
        <v>19</v>
      </c>
    </row>
    <row r="19" spans="1:10" x14ac:dyDescent="0.2">
      <c r="A19" s="21" t="s">
        <v>8</v>
      </c>
      <c r="B19" s="22"/>
      <c r="C19" s="22"/>
      <c r="F19" s="3"/>
      <c r="G19" s="3"/>
      <c r="H19" s="3"/>
      <c r="I19" s="3"/>
      <c r="J19" s="3"/>
    </row>
    <row r="20" spans="1:10" x14ac:dyDescent="0.2">
      <c r="A20" s="21"/>
      <c r="B20" s="22"/>
      <c r="C20" s="22"/>
      <c r="F20" s="3"/>
      <c r="G20" s="3"/>
      <c r="H20" s="3"/>
      <c r="I20" s="3"/>
      <c r="J20" s="3"/>
    </row>
    <row r="21" spans="1:10" x14ac:dyDescent="0.2">
      <c r="A21" s="19" t="s">
        <v>18</v>
      </c>
      <c r="B21" s="19"/>
      <c r="C21" s="19"/>
      <c r="F21" s="3"/>
      <c r="G21" s="3"/>
      <c r="H21" s="3"/>
      <c r="I21" s="3"/>
      <c r="J21" s="3"/>
    </row>
    <row r="22" spans="1:10" x14ac:dyDescent="0.2">
      <c r="A22" s="21" t="s">
        <v>17</v>
      </c>
      <c r="B22" s="21"/>
      <c r="C22" s="21"/>
      <c r="F22" s="3"/>
      <c r="G22" s="3"/>
      <c r="H22" s="3"/>
      <c r="I22" s="3"/>
      <c r="J22" s="3"/>
    </row>
    <row r="23" spans="1:10" x14ac:dyDescent="0.2">
      <c r="F23" s="3"/>
      <c r="G23" s="3"/>
      <c r="H23" s="3"/>
      <c r="I23" s="3"/>
      <c r="J23" s="3"/>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16:C16"/>
    <mergeCell ref="A8:D8"/>
    <mergeCell ref="I9:J9"/>
    <mergeCell ref="F8:J8"/>
    <mergeCell ref="A2:I2"/>
    <mergeCell ref="A3:I3"/>
    <mergeCell ref="A4:I4"/>
    <mergeCell ref="B6:I6"/>
  </mergeCells>
  <conditionalFormatting sqref="A19:A20">
    <cfRule type="duplicateValues" dxfId="27" priority="447"/>
  </conditionalFormatting>
  <conditionalFormatting sqref="A19:A20">
    <cfRule type="duplicateValues" dxfId="26" priority="448"/>
    <cfRule type="duplicateValues" dxfId="25" priority="449"/>
  </conditionalFormatting>
  <conditionalFormatting sqref="A21:A22">
    <cfRule type="duplicateValues" dxfId="24" priority="444"/>
  </conditionalFormatting>
  <conditionalFormatting sqref="A21:A22">
    <cfRule type="duplicateValues" dxfId="23" priority="445"/>
    <cfRule type="duplicateValues" dxfId="22" priority="446"/>
  </conditionalFormatting>
  <conditionalFormatting sqref="A14">
    <cfRule type="duplicateValues" dxfId="21" priority="441"/>
  </conditionalFormatting>
  <conditionalFormatting sqref="A14">
    <cfRule type="duplicateValues" dxfId="20" priority="442"/>
    <cfRule type="duplicateValues" dxfId="19" priority="443"/>
  </conditionalFormatting>
  <conditionalFormatting sqref="A15:A18">
    <cfRule type="duplicateValues" dxfId="18" priority="463"/>
  </conditionalFormatting>
  <conditionalFormatting sqref="A15:A18">
    <cfRule type="duplicateValues" dxfId="17" priority="464"/>
    <cfRule type="duplicateValues" dxfId="16" priority="465"/>
  </conditionalFormatting>
  <conditionalFormatting sqref="A11:A13">
    <cfRule type="duplicateValues" dxfId="15" priority="466"/>
  </conditionalFormatting>
  <conditionalFormatting sqref="A11:A13">
    <cfRule type="duplicateValues" dxfId="14" priority="467"/>
    <cfRule type="duplicateValues" dxfId="13" priority="468"/>
  </conditionalFormatting>
  <conditionalFormatting sqref="A10">
    <cfRule type="duplicateValues" dxfId="12" priority="12"/>
  </conditionalFormatting>
  <conditionalFormatting sqref="A10">
    <cfRule type="duplicateValues" dxfId="11" priority="13"/>
  </conditionalFormatting>
  <conditionalFormatting sqref="A10">
    <cfRule type="duplicateValues" dxfId="10" priority="14"/>
  </conditionalFormatting>
  <conditionalFormatting sqref="A10">
    <cfRule type="duplicateValues" dxfId="9" priority="15"/>
    <cfRule type="duplicateValues" dxfId="8" priority="16"/>
  </conditionalFormatting>
  <conditionalFormatting sqref="H10:H18">
    <cfRule type="duplicateValues" dxfId="7" priority="9"/>
    <cfRule type="duplicateValues" dxfId="6" priority="10"/>
  </conditionalFormatting>
  <conditionalFormatting sqref="H10:H18">
    <cfRule type="duplicateValues" dxfId="5" priority="7"/>
    <cfRule type="duplicateValues" dxfId="4" priority="8"/>
  </conditionalFormatting>
  <conditionalFormatting sqref="H10:H18">
    <cfRule type="duplicateValues" dxfId="3" priority="6"/>
  </conditionalFormatting>
  <conditionalFormatting sqref="H10:H18">
    <cfRule type="duplicateValues" dxfId="2" priority="5"/>
  </conditionalFormatting>
  <conditionalFormatting sqref="H10:H18">
    <cfRule type="duplicateValues" dxfId="1" priority="4"/>
  </conditionalFormatting>
  <conditionalFormatting sqref="H10:H18">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2021-05-12T17:24:53Z</dcterms:modified>
</cp:coreProperties>
</file>