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3 C\"/>
    </mc:Choice>
  </mc:AlternateContent>
  <xr:revisionPtr revIDLastSave="0" documentId="8_{0767E069-72F2-4B9D-9933-44B3B86CAAA8}"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G10" i="6"/>
  <c r="F10" i="6"/>
  <c r="D10" i="6" l="1"/>
  <c r="J13" i="6" l="1"/>
  <c r="I13" i="6"/>
  <c r="J17" i="6"/>
  <c r="I17" i="6"/>
  <c r="J15" i="6"/>
  <c r="I15" i="6"/>
  <c r="J16" i="6"/>
  <c r="I16" i="6"/>
  <c r="J14" i="6"/>
  <c r="I14" i="6"/>
  <c r="J12" i="6"/>
  <c r="I12" i="6"/>
  <c r="J18" i="6"/>
  <c r="I18" i="6"/>
  <c r="J10" i="6"/>
  <c r="I10" i="6"/>
  <c r="J11" i="6"/>
  <c r="I11" i="6"/>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<sst xmlns="http://schemas.openxmlformats.org/spreadsheetml/2006/main" count="22" uniqueCount="22">
  <si>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</si>
  <si>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</si>
  <si>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</si>
  <si>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</si>
  <si>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</si>
  <si>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</si>
  <si>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</si>
  <si>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</si>
  <si>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</si>
  <si>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</si>
  <si>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</si>
  <si>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</si>
  <si>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</si>
  <si>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</si>
  <si>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</si>
  <si>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</si>
  <si>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</si>
  <si>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</si>
  <si>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</si>
  <si>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</si>
  <si>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Conductor</t>
  </si>
  <si>
    <t>480-13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</si>
</sst>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3">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0" fillId="0" borderId="2" xfId="0" applyFont="1" applyBorder="1"/>
    <xf numFmtId="0" fontId="10" fillId="0" borderId="2" xfId="0" applyFont="1" applyBorder="1" applyAlignment="1">
      <alignment vertical="center"/>
    </xf>
    <xf numFmtId="0" fontId="0" fillId="0" borderId="2" xfId="0" applyBorder="1" applyAlignment="1">
      <alignment horizontal="center" vertical="center"/>
    </xf>
  </cellXfs>
  <cellStyles count="2">
    <cellStyle name="Normal" xfId="0" builtinId="0"/>
    <cellStyle name="Normal_Hoja1" xfId="1" xr:uid="{00000000-0005-0000-0000-000001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DC09040" TargetMode="External"/><Relationship Id="rId1" Type="http://schemas.openxmlformats.org/officeDocument/2006/relationships/externalLinkPath" Target="file:///\\3DC09040\Anexo%20No.2%20-%20Resultados%20del%20Estudio.%20Ana&#769;lisis%20de%20Planta_V1%20R2%20%20Correcci&#243;n%20a%2025-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51687184</v>
          </cell>
          <cell r="G10" t="str">
            <v>480</v>
          </cell>
          <cell r="H10" t="str">
            <v>09</v>
          </cell>
          <cell r="I10" t="str">
            <v>Sobresaliente</v>
          </cell>
          <cell r="J10" t="str">
            <v>No</v>
          </cell>
          <cell r="K10" t="str">
            <v>CUMPLE</v>
          </cell>
          <cell r="L10" t="str">
            <v>BACHILLER</v>
          </cell>
          <cell r="M10">
            <v>0</v>
          </cell>
          <cell r="N10">
            <v>0</v>
          </cell>
          <cell r="O10">
            <v>0</v>
          </cell>
          <cell r="P10">
            <v>0</v>
          </cell>
          <cell r="Q10">
            <v>0</v>
          </cell>
          <cell r="R10">
            <v>0</v>
          </cell>
          <cell r="S10">
            <v>0</v>
          </cell>
          <cell r="T10">
            <v>0</v>
          </cell>
          <cell r="U10">
            <v>0</v>
          </cell>
          <cell r="V10">
            <v>0</v>
          </cell>
          <cell r="W10">
            <v>419</v>
          </cell>
          <cell r="X10">
            <v>42</v>
          </cell>
          <cell r="Y10" t="str">
            <v>Cumple</v>
          </cell>
          <cell r="Z10">
            <v>377</v>
          </cell>
          <cell r="AA10">
            <v>50</v>
          </cell>
          <cell r="AB10" t="str">
            <v>BACHILLER</v>
          </cell>
          <cell r="AC10">
            <v>10</v>
          </cell>
          <cell r="AD10">
            <v>60</v>
          </cell>
          <cell r="AE10">
            <v>100</v>
          </cell>
          <cell r="AF10">
            <v>41822</v>
          </cell>
          <cell r="AG10">
            <v>81.966666666666669</v>
          </cell>
          <cell r="AH10">
            <v>1</v>
          </cell>
        </row>
        <row r="11">
          <cell r="F11">
            <v>19493316</v>
          </cell>
          <cell r="G11" t="str">
            <v>480</v>
          </cell>
          <cell r="H11" t="str">
            <v>09</v>
          </cell>
          <cell r="I11" t="str">
            <v>Sobresaliente</v>
          </cell>
          <cell r="J11" t="str">
            <v>No</v>
          </cell>
          <cell r="K11" t="str">
            <v>CUMPLE</v>
          </cell>
          <cell r="L11" t="str">
            <v>bachiller Academico</v>
          </cell>
          <cell r="M11">
            <v>0</v>
          </cell>
          <cell r="N11">
            <v>0</v>
          </cell>
          <cell r="O11">
            <v>0</v>
          </cell>
          <cell r="P11">
            <v>0</v>
          </cell>
          <cell r="Q11">
            <v>0</v>
          </cell>
          <cell r="R11">
            <v>0</v>
          </cell>
          <cell r="S11">
            <v>0</v>
          </cell>
          <cell r="T11">
            <v>0</v>
          </cell>
          <cell r="U11">
            <v>0</v>
          </cell>
          <cell r="V11">
            <v>0</v>
          </cell>
          <cell r="W11">
            <v>274</v>
          </cell>
          <cell r="X11">
            <v>42</v>
          </cell>
          <cell r="Y11" t="str">
            <v>Cumple</v>
          </cell>
          <cell r="Z11">
            <v>232</v>
          </cell>
          <cell r="AA11">
            <v>50</v>
          </cell>
          <cell r="AB11" t="str">
            <v>BACHILLER</v>
          </cell>
          <cell r="AC11">
            <v>10</v>
          </cell>
          <cell r="AD11">
            <v>60</v>
          </cell>
          <cell r="AE11">
            <v>100</v>
          </cell>
          <cell r="AF11">
            <v>43579</v>
          </cell>
          <cell r="AG11">
            <v>23.4</v>
          </cell>
          <cell r="AH11">
            <v>2</v>
          </cell>
        </row>
        <row r="12">
          <cell r="F12">
            <v>19422725</v>
          </cell>
          <cell r="G12" t="str">
            <v>480</v>
          </cell>
          <cell r="H12" t="str">
            <v>07</v>
          </cell>
          <cell r="I12" t="str">
            <v>Sobresaliente</v>
          </cell>
          <cell r="J12" t="str">
            <v>No</v>
          </cell>
          <cell r="K12" t="str">
            <v>CUMPLE</v>
          </cell>
          <cell r="L12" t="str">
            <v>BACHILLER MEDIA</v>
          </cell>
          <cell r="M12">
            <v>0</v>
          </cell>
          <cell r="N12">
            <v>0</v>
          </cell>
          <cell r="O12">
            <v>0</v>
          </cell>
          <cell r="P12">
            <v>0</v>
          </cell>
          <cell r="Q12">
            <v>0</v>
          </cell>
          <cell r="R12">
            <v>0</v>
          </cell>
          <cell r="S12">
            <v>0</v>
          </cell>
          <cell r="T12">
            <v>0</v>
          </cell>
          <cell r="U12">
            <v>0</v>
          </cell>
          <cell r="V12">
            <v>0</v>
          </cell>
          <cell r="W12">
            <v>342</v>
          </cell>
          <cell r="X12">
            <v>42</v>
          </cell>
          <cell r="Y12" t="str">
            <v>Cumple</v>
          </cell>
          <cell r="Z12">
            <v>300</v>
          </cell>
          <cell r="AA12">
            <v>50</v>
          </cell>
          <cell r="AB12" t="str">
            <v>BACHILLER</v>
          </cell>
          <cell r="AC12">
            <v>10</v>
          </cell>
          <cell r="AD12">
            <v>60</v>
          </cell>
          <cell r="AE12">
            <v>100</v>
          </cell>
          <cell r="AF12">
            <v>34015</v>
          </cell>
          <cell r="AG12">
            <v>342.2</v>
          </cell>
          <cell r="AH12">
            <v>3</v>
          </cell>
        </row>
        <row r="13">
          <cell r="F13">
            <v>19340639</v>
          </cell>
          <cell r="G13" t="str">
            <v>480</v>
          </cell>
          <cell r="H13" t="str">
            <v>07</v>
          </cell>
          <cell r="I13" t="str">
            <v>Sobresaliente</v>
          </cell>
          <cell r="J13" t="str">
            <v>No</v>
          </cell>
          <cell r="K13" t="str">
            <v>CUMPLE</v>
          </cell>
          <cell r="L13" t="str">
            <v>Bachiller</v>
          </cell>
          <cell r="M13">
            <v>0</v>
          </cell>
          <cell r="N13">
            <v>0</v>
          </cell>
          <cell r="O13">
            <v>0</v>
          </cell>
          <cell r="P13">
            <v>0</v>
          </cell>
          <cell r="Q13">
            <v>0</v>
          </cell>
          <cell r="R13">
            <v>0</v>
          </cell>
          <cell r="S13">
            <v>0</v>
          </cell>
          <cell r="T13">
            <v>0</v>
          </cell>
          <cell r="U13">
            <v>0</v>
          </cell>
          <cell r="V13">
            <v>0</v>
          </cell>
          <cell r="W13">
            <v>314.36666666666667</v>
          </cell>
          <cell r="X13">
            <v>42</v>
          </cell>
          <cell r="Y13" t="str">
            <v>Cumple</v>
          </cell>
          <cell r="Z13">
            <v>272.36666666666667</v>
          </cell>
          <cell r="AA13">
            <v>50</v>
          </cell>
          <cell r="AB13" t="str">
            <v>BACHILLER</v>
          </cell>
          <cell r="AC13">
            <v>10</v>
          </cell>
          <cell r="AD13">
            <v>60</v>
          </cell>
          <cell r="AE13">
            <v>100</v>
          </cell>
          <cell r="AF13">
            <v>34850</v>
          </cell>
          <cell r="AG13">
            <v>314.36666666666667</v>
          </cell>
          <cell r="AH13">
            <v>4</v>
          </cell>
        </row>
        <row r="14">
          <cell r="F14">
            <v>19373316</v>
          </cell>
          <cell r="G14" t="str">
            <v>480</v>
          </cell>
          <cell r="H14" t="str">
            <v>07</v>
          </cell>
          <cell r="I14" t="str">
            <v>Sobresaliente</v>
          </cell>
          <cell r="J14" t="str">
            <v>No</v>
          </cell>
          <cell r="K14" t="str">
            <v>CUMPLE</v>
          </cell>
          <cell r="L14" t="str">
            <v>Bachiller Académico</v>
          </cell>
          <cell r="M14">
            <v>0</v>
          </cell>
          <cell r="N14">
            <v>0</v>
          </cell>
          <cell r="O14">
            <v>0</v>
          </cell>
          <cell r="P14">
            <v>0</v>
          </cell>
          <cell r="Q14">
            <v>0</v>
          </cell>
          <cell r="R14">
            <v>0</v>
          </cell>
          <cell r="S14">
            <v>0</v>
          </cell>
          <cell r="T14">
            <v>0</v>
          </cell>
          <cell r="U14">
            <v>0</v>
          </cell>
          <cell r="V14">
            <v>0</v>
          </cell>
          <cell r="W14">
            <v>345</v>
          </cell>
          <cell r="X14">
            <v>42</v>
          </cell>
          <cell r="Y14" t="str">
            <v>Cumple</v>
          </cell>
          <cell r="Z14">
            <v>303</v>
          </cell>
          <cell r="AA14">
            <v>50</v>
          </cell>
          <cell r="AB14" t="str">
            <v>BACHILLER</v>
          </cell>
          <cell r="AC14">
            <v>10</v>
          </cell>
          <cell r="AD14">
            <v>60</v>
          </cell>
          <cell r="AE14">
            <v>100</v>
          </cell>
          <cell r="AF14">
            <v>43487</v>
          </cell>
          <cell r="AG14">
            <v>26.466666666666665</v>
          </cell>
          <cell r="AH14">
            <v>5</v>
          </cell>
        </row>
        <row r="15">
          <cell r="F15">
            <v>19454879</v>
          </cell>
          <cell r="G15" t="str">
            <v>480</v>
          </cell>
          <cell r="H15" t="str">
            <v>07</v>
          </cell>
          <cell r="I15" t="str">
            <v>Sobresaliente</v>
          </cell>
          <cell r="J15" t="str">
            <v>No</v>
          </cell>
          <cell r="K15" t="str">
            <v>CUMPLE</v>
          </cell>
          <cell r="L15" t="str">
            <v>BACHILLER</v>
          </cell>
          <cell r="M15">
            <v>0</v>
          </cell>
          <cell r="N15">
            <v>0</v>
          </cell>
          <cell r="O15">
            <v>0</v>
          </cell>
          <cell r="P15">
            <v>0</v>
          </cell>
          <cell r="Q15">
            <v>0</v>
          </cell>
          <cell r="R15">
            <v>0</v>
          </cell>
          <cell r="S15">
            <v>0</v>
          </cell>
          <cell r="T15">
            <v>0</v>
          </cell>
          <cell r="U15">
            <v>0</v>
          </cell>
          <cell r="V15">
            <v>0</v>
          </cell>
          <cell r="W15">
            <v>454</v>
          </cell>
          <cell r="X15">
            <v>42</v>
          </cell>
          <cell r="Y15" t="str">
            <v>Cumple</v>
          </cell>
          <cell r="Z15">
            <v>412</v>
          </cell>
          <cell r="AA15">
            <v>50</v>
          </cell>
          <cell r="AB15" t="str">
            <v>BACHILLER</v>
          </cell>
          <cell r="AC15">
            <v>10</v>
          </cell>
          <cell r="AD15">
            <v>60</v>
          </cell>
          <cell r="AE15">
            <v>95.68</v>
          </cell>
          <cell r="AF15">
            <v>42678</v>
          </cell>
          <cell r="AG15">
            <v>53.43333333333333</v>
          </cell>
          <cell r="AH15">
            <v>6</v>
          </cell>
        </row>
        <row r="16">
          <cell r="F16">
            <v>79524883</v>
          </cell>
          <cell r="G16" t="str">
            <v>480</v>
          </cell>
          <cell r="H16" t="str">
            <v>07</v>
          </cell>
          <cell r="I16" t="str">
            <v>Sobresaliente</v>
          </cell>
          <cell r="J16" t="str">
            <v>No</v>
          </cell>
          <cell r="K16" t="str">
            <v>CUMPLE</v>
          </cell>
          <cell r="L16" t="str">
            <v>bachiller academico</v>
          </cell>
          <cell r="M16">
            <v>0</v>
          </cell>
          <cell r="N16">
            <v>0</v>
          </cell>
          <cell r="O16">
            <v>0</v>
          </cell>
          <cell r="P16">
            <v>0</v>
          </cell>
          <cell r="Q16">
            <v>0</v>
          </cell>
          <cell r="R16">
            <v>0</v>
          </cell>
          <cell r="S16">
            <v>0</v>
          </cell>
          <cell r="T16">
            <v>0</v>
          </cell>
          <cell r="U16">
            <v>0</v>
          </cell>
          <cell r="V16">
            <v>0</v>
          </cell>
          <cell r="W16">
            <v>152</v>
          </cell>
          <cell r="X16">
            <v>42</v>
          </cell>
          <cell r="Y16" t="str">
            <v>Cumple</v>
          </cell>
          <cell r="Z16">
            <v>110</v>
          </cell>
          <cell r="AA16">
            <v>40</v>
          </cell>
          <cell r="AB16" t="str">
            <v>BACHILLER</v>
          </cell>
          <cell r="AC16">
            <v>10</v>
          </cell>
          <cell r="AD16">
            <v>50</v>
          </cell>
          <cell r="AE16">
            <v>100</v>
          </cell>
          <cell r="AF16">
            <v>43558</v>
          </cell>
          <cell r="AG16">
            <v>24.1</v>
          </cell>
          <cell r="AH16">
            <v>7</v>
          </cell>
        </row>
        <row r="17">
          <cell r="F17">
            <v>79621200</v>
          </cell>
          <cell r="G17" t="str">
            <v>480</v>
          </cell>
          <cell r="H17" t="str">
            <v>07</v>
          </cell>
          <cell r="I17" t="str">
            <v>Sobresaliente</v>
          </cell>
          <cell r="J17" t="str">
            <v>No</v>
          </cell>
          <cell r="K17" t="str">
            <v>CUMPLE</v>
          </cell>
          <cell r="L17" t="str">
            <v>Bachiller Academico</v>
          </cell>
          <cell r="M17">
            <v>0</v>
          </cell>
          <cell r="N17">
            <v>0</v>
          </cell>
          <cell r="O17">
            <v>0</v>
          </cell>
          <cell r="P17">
            <v>0</v>
          </cell>
          <cell r="Q17">
            <v>0</v>
          </cell>
          <cell r="R17">
            <v>0</v>
          </cell>
          <cell r="S17">
            <v>0</v>
          </cell>
          <cell r="T17">
            <v>0</v>
          </cell>
          <cell r="U17">
            <v>0</v>
          </cell>
          <cell r="V17">
            <v>0</v>
          </cell>
          <cell r="W17">
            <v>150</v>
          </cell>
          <cell r="X17">
            <v>42</v>
          </cell>
          <cell r="Y17" t="str">
            <v>Cumple</v>
          </cell>
          <cell r="Z17">
            <v>108</v>
          </cell>
          <cell r="AA17">
            <v>35</v>
          </cell>
          <cell r="AB17" t="str">
            <v>BACHILLER</v>
          </cell>
          <cell r="AC17">
            <v>10</v>
          </cell>
          <cell r="AD17">
            <v>45</v>
          </cell>
          <cell r="AE17">
            <v>100</v>
          </cell>
          <cell r="AF17">
            <v>43488</v>
          </cell>
          <cell r="AG17">
            <v>26.433333333333334</v>
          </cell>
          <cell r="AH17">
            <v>8</v>
          </cell>
        </row>
        <row r="18">
          <cell r="F18">
            <v>19314237</v>
          </cell>
          <cell r="G18" t="str">
            <v>480</v>
          </cell>
          <cell r="H18" t="str">
            <v>07</v>
          </cell>
          <cell r="I18" t="str">
            <v>Sobresaliente</v>
          </cell>
          <cell r="J18" t="str">
            <v>No</v>
          </cell>
          <cell r="K18" t="str">
            <v>CUMPLE</v>
          </cell>
          <cell r="L18" t="str">
            <v>BACHILLER ACADÉMICO</v>
          </cell>
          <cell r="M18">
            <v>0</v>
          </cell>
          <cell r="N18">
            <v>0</v>
          </cell>
          <cell r="O18">
            <v>0</v>
          </cell>
          <cell r="P18">
            <v>0</v>
          </cell>
          <cell r="Q18">
            <v>0</v>
          </cell>
          <cell r="R18">
            <v>0</v>
          </cell>
          <cell r="S18">
            <v>0</v>
          </cell>
          <cell r="T18">
            <v>0</v>
          </cell>
          <cell r="U18">
            <v>0</v>
          </cell>
          <cell r="V18">
            <v>0</v>
          </cell>
          <cell r="W18">
            <v>78</v>
          </cell>
          <cell r="X18">
            <v>42</v>
          </cell>
          <cell r="Y18" t="str">
            <v>Cumple</v>
          </cell>
          <cell r="Z18">
            <v>36</v>
          </cell>
          <cell r="AA18">
            <v>20</v>
          </cell>
          <cell r="AB18" t="str">
            <v>BACHILLER</v>
          </cell>
          <cell r="AC18">
            <v>10</v>
          </cell>
          <cell r="AD18">
            <v>30</v>
          </cell>
          <cell r="AE18">
            <v>100</v>
          </cell>
          <cell r="AF18">
            <v>43859</v>
          </cell>
          <cell r="AG18">
            <v>14.066666666666666</v>
          </cell>
          <cell r="AH18">
            <v>9</v>
          </cell>
        </row>
      </sheetData>
      <sheetData sheetId="43"/>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topLeftCell="A5" zoomScaleNormal="100" workbookViewId="0">
      <selection activeCell="E22" sqref="E22"/>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1" t="s">
        <v>3</v>
      </c>
      <c r="B2" s="21"/>
      <c r="C2" s="21"/>
      <c r="D2" s="21"/>
      <c r="E2" s="21"/>
      <c r="F2" s="21"/>
      <c r="G2" s="21"/>
      <c r="H2" s="21"/>
      <c r="I2" s="21"/>
      <c r="J2" s="2"/>
    </row>
    <row r="3" spans="1:10" x14ac:dyDescent="0.2">
      <c r="A3" s="21" t="s">
        <v>4</v>
      </c>
      <c r="B3" s="21"/>
      <c r="C3" s="21"/>
      <c r="D3" s="21"/>
      <c r="E3" s="21"/>
      <c r="F3" s="21"/>
      <c r="G3" s="21"/>
      <c r="H3" s="21"/>
      <c r="I3" s="21"/>
      <c r="J3" s="2"/>
    </row>
    <row r="4" spans="1:10" x14ac:dyDescent="0.2">
      <c r="A4" s="21" t="s">
        <v>16</v>
      </c>
      <c r="B4" s="21"/>
      <c r="C4" s="21"/>
      <c r="D4" s="21"/>
      <c r="E4" s="21"/>
      <c r="F4" s="21"/>
      <c r="G4" s="21"/>
      <c r="H4" s="21"/>
      <c r="I4" s="21"/>
    </row>
    <row r="6" spans="1:10" ht="57" customHeight="1" x14ac:dyDescent="0.2">
      <c r="B6" s="22" t="s">
        <v>19</v>
      </c>
      <c r="C6" s="22"/>
      <c r="D6" s="22"/>
      <c r="E6" s="22"/>
      <c r="F6" s="22"/>
      <c r="G6" s="22"/>
      <c r="H6" s="22"/>
      <c r="I6" s="22"/>
      <c r="J6" s="5"/>
    </row>
    <row r="8" spans="1:10" ht="25.5" customHeight="1" x14ac:dyDescent="0.2">
      <c r="A8" s="24" t="s">
        <v>14</v>
      </c>
      <c r="B8" s="24"/>
      <c r="C8" s="24"/>
      <c r="D8" s="24"/>
      <c r="E8" s="9"/>
      <c r="F8" s="27" t="s">
        <v>13</v>
      </c>
      <c r="G8" s="28"/>
      <c r="H8" s="28"/>
      <c r="I8" s="28"/>
      <c r="J8" s="29"/>
    </row>
    <row r="9" spans="1:10" ht="30.75" customHeight="1" x14ac:dyDescent="0.2">
      <c r="A9" s="12" t="s">
        <v>0</v>
      </c>
      <c r="B9" s="12" t="s">
        <v>1</v>
      </c>
      <c r="C9" s="12" t="s">
        <v>12</v>
      </c>
      <c r="D9" s="12" t="s">
        <v>2</v>
      </c>
      <c r="E9" s="18"/>
      <c r="F9" s="1" t="s">
        <v>11</v>
      </c>
      <c r="G9" s="1" t="s">
        <v>15</v>
      </c>
      <c r="H9" s="1" t="s">
        <v>10</v>
      </c>
      <c r="I9" s="25" t="s">
        <v>9</v>
      </c>
      <c r="J9" s="26"/>
    </row>
    <row r="10" spans="1:10" ht="25.5" x14ac:dyDescent="0.25">
      <c r="A10" s="11">
        <v>3115</v>
      </c>
      <c r="B10" s="20" t="s">
        <v>20</v>
      </c>
      <c r="C10" s="10" t="s">
        <v>21</v>
      </c>
      <c r="D10" s="17" t="str">
        <f>VLOOKUP(A10,'[1]ANEXO 1'!$B:$P,6,0)</f>
        <v>DIRECCIÓN DE SERVICIOS ADMINISTRATIVOS</v>
      </c>
      <c r="E10" s="19"/>
      <c r="F10" s="6">
        <f>VLOOKUP(H10,'[3]Grupo 52'!$F$9:$AH$18,29,0)</f>
        <v>1</v>
      </c>
      <c r="G10" s="6">
        <f>VLOOKUP(H10,'[3]Grupo 52'!$F$9:$AH$18,25,0)</f>
        <v>60</v>
      </c>
      <c r="H10" s="31">
        <v>51687184</v>
      </c>
      <c r="I10" s="32" t="str">
        <f>VLOOKUP(H10,[2]Adtivos!$K:$AL,27,0)</f>
        <v>480</v>
      </c>
      <c r="J10" s="32" t="str">
        <f>VLOOKUP(H10,[2]Adtivos!$K:$AL,28,0)</f>
        <v>09</v>
      </c>
    </row>
    <row r="11" spans="1:10" ht="15" customHeight="1" x14ac:dyDescent="0.25">
      <c r="A11" s="15"/>
      <c r="B11" s="16"/>
      <c r="C11" s="14"/>
      <c r="D11" s="13"/>
      <c r="E11" s="13"/>
      <c r="F11" s="6">
        <f>VLOOKUP(H11,'[3]Grupo 52'!$F$9:$AH$18,29,0)</f>
        <v>2</v>
      </c>
      <c r="G11" s="6">
        <f>VLOOKUP(H11,'[3]Grupo 52'!$F$9:$AH$18,25,0)</f>
        <v>60</v>
      </c>
      <c r="H11" s="30">
        <v>19493316</v>
      </c>
      <c r="I11" s="32" t="str">
        <f>VLOOKUP(H11,[2]Adtivos!$K:$AL,27,0)</f>
        <v>480</v>
      </c>
      <c r="J11" s="32" t="str">
        <f>VLOOKUP(H11,[2]Adtivos!$K:$AL,28,0)</f>
        <v>09</v>
      </c>
    </row>
    <row r="12" spans="1:10" ht="15" customHeight="1" x14ac:dyDescent="0.25">
      <c r="A12" s="15"/>
      <c r="B12" s="16"/>
      <c r="C12" s="14"/>
      <c r="D12" s="13"/>
      <c r="E12" s="13"/>
      <c r="F12" s="6">
        <f>VLOOKUP(H12,'[3]Grupo 52'!$F$9:$AH$18,29,0)</f>
        <v>3</v>
      </c>
      <c r="G12" s="6">
        <f>VLOOKUP(H12,'[3]Grupo 52'!$F$9:$AH$18,25,0)</f>
        <v>60</v>
      </c>
      <c r="H12" s="30">
        <v>19422725</v>
      </c>
      <c r="I12" s="32" t="str">
        <f>VLOOKUP(H12,[2]Adtivos!$K:$AL,27,0)</f>
        <v>480</v>
      </c>
      <c r="J12" s="32" t="str">
        <f>VLOOKUP(H12,[2]Adtivos!$K:$AL,28,0)</f>
        <v>07</v>
      </c>
    </row>
    <row r="13" spans="1:10" ht="15" x14ac:dyDescent="0.25">
      <c r="A13" s="7" t="s">
        <v>7</v>
      </c>
      <c r="B13" s="7"/>
      <c r="C13" s="7"/>
      <c r="F13" s="6">
        <f>VLOOKUP(H13,'[3]Grupo 52'!$F$9:$AH$18,29,0)</f>
        <v>4</v>
      </c>
      <c r="G13" s="6">
        <f>VLOOKUP(H13,'[3]Grupo 52'!$F$9:$AH$18,25,0)</f>
        <v>60</v>
      </c>
      <c r="H13" s="30">
        <v>19340639</v>
      </c>
      <c r="I13" s="32" t="str">
        <f>VLOOKUP(H13,[2]Adtivos!$K:$AL,27,0)</f>
        <v>480</v>
      </c>
      <c r="J13" s="32" t="str">
        <f>VLOOKUP(H13,[2]Adtivos!$K:$AL,28,0)</f>
        <v>07</v>
      </c>
    </row>
    <row r="14" spans="1:10" ht="15" x14ac:dyDescent="0.25">
      <c r="A14" s="7"/>
      <c r="F14" s="6">
        <f>VLOOKUP(H14,'[3]Grupo 52'!$F$9:$AH$18,29,0)</f>
        <v>5</v>
      </c>
      <c r="G14" s="6">
        <f>VLOOKUP(H14,'[3]Grupo 52'!$F$9:$AH$18,25,0)</f>
        <v>60</v>
      </c>
      <c r="H14" s="30">
        <v>19373316</v>
      </c>
      <c r="I14" s="32" t="str">
        <f>VLOOKUP(H14,[2]Adtivos!$K:$AL,27,0)</f>
        <v>480</v>
      </c>
      <c r="J14" s="32" t="str">
        <f>VLOOKUP(H14,[2]Adtivos!$K:$AL,28,0)</f>
        <v>07</v>
      </c>
    </row>
    <row r="15" spans="1:10" ht="15" x14ac:dyDescent="0.25">
      <c r="A15" s="23" t="s">
        <v>5</v>
      </c>
      <c r="B15" s="23"/>
      <c r="C15" s="23"/>
      <c r="F15" s="6">
        <f>VLOOKUP(H15,'[3]Grupo 52'!$F$9:$AH$18,29,0)</f>
        <v>6</v>
      </c>
      <c r="G15" s="6">
        <f>VLOOKUP(H15,'[3]Grupo 52'!$F$9:$AH$18,25,0)</f>
        <v>60</v>
      </c>
      <c r="H15" s="30">
        <v>19454879</v>
      </c>
      <c r="I15" s="32" t="str">
        <f>VLOOKUP(H15,[2]Adtivos!$K:$AL,27,0)</f>
        <v>480</v>
      </c>
      <c r="J15" s="32" t="str">
        <f>VLOOKUP(H15,[2]Adtivos!$K:$AL,28,0)</f>
        <v>07</v>
      </c>
    </row>
    <row r="16" spans="1:10" ht="15" x14ac:dyDescent="0.25">
      <c r="A16" s="7" t="s">
        <v>6</v>
      </c>
      <c r="B16" s="7"/>
      <c r="C16" s="7"/>
      <c r="F16" s="6">
        <f>VLOOKUP(H16,'[3]Grupo 52'!$F$9:$AH$18,29,0)</f>
        <v>7</v>
      </c>
      <c r="G16" s="6">
        <f>VLOOKUP(H16,'[3]Grupo 52'!$F$9:$AH$18,25,0)</f>
        <v>50</v>
      </c>
      <c r="H16" s="30">
        <v>79524883</v>
      </c>
      <c r="I16" s="32" t="str">
        <f>VLOOKUP(H16,[2]Adtivos!$K:$AL,27,0)</f>
        <v>480</v>
      </c>
      <c r="J16" s="32" t="str">
        <f>VLOOKUP(H16,[2]Adtivos!$K:$AL,28,0)</f>
        <v>07</v>
      </c>
    </row>
    <row r="17" spans="1:10" ht="15" x14ac:dyDescent="0.25">
      <c r="A17" s="7"/>
      <c r="F17" s="6">
        <f>VLOOKUP(H17,'[3]Grupo 52'!$F$9:$AH$18,29,0)</f>
        <v>8</v>
      </c>
      <c r="G17" s="6">
        <f>VLOOKUP(H17,'[3]Grupo 52'!$F$9:$AH$18,25,0)</f>
        <v>45</v>
      </c>
      <c r="H17" s="30">
        <v>79621200</v>
      </c>
      <c r="I17" s="32" t="str">
        <f>VLOOKUP(H17,[2]Adtivos!$K:$AL,27,0)</f>
        <v>480</v>
      </c>
      <c r="J17" s="32" t="str">
        <f>VLOOKUP(H17,[2]Adtivos!$K:$AL,28,0)</f>
        <v>07</v>
      </c>
    </row>
    <row r="18" spans="1:10" ht="15" x14ac:dyDescent="0.25">
      <c r="A18" s="7" t="s">
        <v>8</v>
      </c>
      <c r="F18" s="6">
        <f>VLOOKUP(H18,'[3]Grupo 52'!$F$9:$AH$18,29,0)</f>
        <v>9</v>
      </c>
      <c r="G18" s="6">
        <f>VLOOKUP(H18,'[3]Grupo 52'!$F$9:$AH$18,25,0)</f>
        <v>30</v>
      </c>
      <c r="H18" s="30">
        <v>19314237</v>
      </c>
      <c r="I18" s="32" t="str">
        <f>VLOOKUP(H18,[2]Adtivos!$K:$AL,27,0)</f>
        <v>480</v>
      </c>
      <c r="J18" s="32" t="str">
        <f>VLOOKUP(H18,[2]Adtivos!$K:$AL,28,0)</f>
        <v>07</v>
      </c>
    </row>
    <row r="19" spans="1:10" x14ac:dyDescent="0.2">
      <c r="A19" s="7"/>
      <c r="F19" s="3"/>
      <c r="G19" s="3"/>
      <c r="H19" s="3"/>
      <c r="I19" s="3"/>
      <c r="J19" s="3"/>
    </row>
    <row r="20" spans="1:10" x14ac:dyDescent="0.2">
      <c r="A20" s="8" t="s">
        <v>18</v>
      </c>
      <c r="B20" s="8"/>
      <c r="C20" s="8"/>
      <c r="F20" s="3"/>
      <c r="G20" s="3"/>
      <c r="H20" s="3"/>
      <c r="I20" s="3"/>
      <c r="J20" s="3"/>
    </row>
    <row r="21" spans="1:10" x14ac:dyDescent="0.2">
      <c r="A21" s="7" t="s">
        <v>17</v>
      </c>
      <c r="B21" s="7"/>
      <c r="C21" s="7"/>
      <c r="F21" s="3"/>
      <c r="G21" s="3"/>
      <c r="H21" s="3"/>
      <c r="I21" s="3"/>
      <c r="J21" s="3"/>
    </row>
    <row r="22" spans="1:10" x14ac:dyDescent="0.2">
      <c r="F22" s="3"/>
      <c r="G22" s="3"/>
      <c r="H22" s="3"/>
      <c r="I22" s="3"/>
      <c r="J22" s="3"/>
    </row>
    <row r="23" spans="1:10" x14ac:dyDescent="0.2">
      <c r="F23" s="3"/>
      <c r="G23" s="3"/>
      <c r="H23" s="3"/>
      <c r="I23" s="3"/>
      <c r="J23" s="3"/>
    </row>
    <row r="24" spans="1:10" x14ac:dyDescent="0.2">
      <c r="F24" s="3"/>
      <c r="G24" s="3"/>
      <c r="H24" s="3"/>
      <c r="I24" s="3"/>
      <c r="J24" s="3"/>
    </row>
    <row r="25" spans="1:10" x14ac:dyDescent="0.2">
      <c r="F25" s="3"/>
      <c r="G25" s="3"/>
      <c r="H25" s="3"/>
      <c r="I25" s="3"/>
      <c r="J25" s="3"/>
    </row>
    <row r="26" spans="1:10" x14ac:dyDescent="0.2">
      <c r="F26" s="3"/>
      <c r="G26" s="3"/>
      <c r="H26" s="3"/>
      <c r="I26" s="3"/>
      <c r="J26" s="3"/>
    </row>
    <row r="27" spans="1:10" x14ac:dyDescent="0.2">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sheetData>
  <autoFilter ref="A9:J9" xr:uid="{687DD4CF-2D7B-40BE-AB8F-A0BE1557F63E}">
    <filterColumn colId="8" showButton="0"/>
  </autoFilter>
  <mergeCells count="8">
    <mergeCell ref="A15:C15"/>
    <mergeCell ref="A8:D8"/>
    <mergeCell ref="I9:J9"/>
    <mergeCell ref="F8:J8"/>
    <mergeCell ref="A2:I2"/>
    <mergeCell ref="A3:I3"/>
    <mergeCell ref="A4:I4"/>
    <mergeCell ref="B6:I6"/>
  </mergeCells>
  <conditionalFormatting sqref="A18:A19">
    <cfRule type="duplicateValues" dxfId="19" priority="321"/>
  </conditionalFormatting>
  <conditionalFormatting sqref="A18:A19">
    <cfRule type="duplicateValues" dxfId="18" priority="322"/>
    <cfRule type="duplicateValues" dxfId="17" priority="323"/>
  </conditionalFormatting>
  <conditionalFormatting sqref="A20:A21">
    <cfRule type="duplicateValues" dxfId="16" priority="318"/>
  </conditionalFormatting>
  <conditionalFormatting sqref="A20:A21">
    <cfRule type="duplicateValues" dxfId="15" priority="319"/>
    <cfRule type="duplicateValues" dxfId="14" priority="320"/>
  </conditionalFormatting>
  <conditionalFormatting sqref="A13">
    <cfRule type="duplicateValues" dxfId="13" priority="315"/>
  </conditionalFormatting>
  <conditionalFormatting sqref="A13">
    <cfRule type="duplicateValues" dxfId="12" priority="316"/>
    <cfRule type="duplicateValues" dxfId="11" priority="317"/>
  </conditionalFormatting>
  <conditionalFormatting sqref="A14:A17">
    <cfRule type="duplicateValues" dxfId="10" priority="337"/>
  </conditionalFormatting>
  <conditionalFormatting sqref="A14:A17">
    <cfRule type="duplicateValues" dxfId="9" priority="338"/>
    <cfRule type="duplicateValues" dxfId="8" priority="339"/>
  </conditionalFormatting>
  <conditionalFormatting sqref="A11:A12">
    <cfRule type="duplicateValues" dxfId="7" priority="340"/>
  </conditionalFormatting>
  <conditionalFormatting sqref="A11:A12">
    <cfRule type="duplicateValues" dxfId="6" priority="341"/>
    <cfRule type="duplicateValues" dxfId="5" priority="342"/>
  </conditionalFormatting>
  <conditionalFormatting sqref="A10">
    <cfRule type="duplicateValues" dxfId="4" priority="7"/>
  </conditionalFormatting>
  <conditionalFormatting sqref="A10">
    <cfRule type="duplicateValues" dxfId="3" priority="8"/>
  </conditionalFormatting>
  <conditionalFormatting sqref="A10">
    <cfRule type="duplicateValues" dxfId="2" priority="9"/>
  </conditionalFormatting>
  <conditionalFormatting sqref="A10">
    <cfRule type="duplicateValues" dxfId="1" priority="10"/>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2021-04-26T20:52:49Z</dcterms:modified>
</cp:coreProperties>
</file>